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ocuments\Ajedrez\Sudamericano2024\documentos\SUDAMERICANORESPALDO\"/>
    </mc:Choice>
  </mc:AlternateContent>
  <xr:revisionPtr revIDLastSave="0" documentId="13_ncr:1_{3293398F-47FE-48B6-8DE2-38D4F756DFA9}" xr6:coauthVersionLast="47" xr6:coauthVersionMax="47" xr10:uidLastSave="{00000000-0000-0000-0000-000000000000}"/>
  <bookViews>
    <workbookView xWindow="-120" yWindow="-120" windowWidth="29040" windowHeight="15720" xr2:uid="{AE83F776-9CA9-49B9-80BE-0C589A5E590C}"/>
  </bookViews>
  <sheets>
    <sheet name="RESUMEN FINAL" sheetId="1" r:id="rId1"/>
    <sheet name="EGRESOS" sheetId="2" r:id="rId2"/>
    <sheet name="DETALLE EGRESOS FUA" sheetId="7" r:id="rId3"/>
    <sheet name="DETALLE EGRESOS ANDRE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7" l="1"/>
  <c r="D88" i="7"/>
  <c r="D79" i="7"/>
  <c r="D74" i="7"/>
  <c r="D69" i="7"/>
  <c r="D62" i="7"/>
  <c r="D52" i="7"/>
  <c r="D22" i="7"/>
  <c r="D24" i="7" s="1"/>
  <c r="D13" i="7"/>
  <c r="E141" i="3"/>
  <c r="G29" i="2"/>
  <c r="D15" i="1" s="1"/>
  <c r="C15" i="2"/>
  <c r="C19" i="2" s="1"/>
  <c r="D14" i="1" s="1"/>
  <c r="D10" i="1"/>
  <c r="D95" i="7" l="1"/>
  <c r="D16" i="1"/>
  <c r="D19" i="1" s="1"/>
</calcChain>
</file>

<file path=xl/sharedStrings.xml><?xml version="1.0" encoding="utf-8"?>
<sst xmlns="http://schemas.openxmlformats.org/spreadsheetml/2006/main" count="814" uniqueCount="409">
  <si>
    <t>Campeonato Sudamericano de la Juventud 2024</t>
  </si>
  <si>
    <t>Colonia, Uruguay - 7 a 13 de diciembre de 2024</t>
  </si>
  <si>
    <t>RESUMEN ECONÓMICO FINAL</t>
  </si>
  <si>
    <t>INGRESOS FINALES</t>
  </si>
  <si>
    <t>Recibidos por FUA</t>
  </si>
  <si>
    <t>Recibidos por Andrés Rodríguez</t>
  </si>
  <si>
    <t>TOTAL INGRESOS</t>
  </si>
  <si>
    <t>EGRESOS FINALES</t>
  </si>
  <si>
    <t>Ejecutados por FUA</t>
  </si>
  <si>
    <t>Ejecutados por Andrés Rodríguez</t>
  </si>
  <si>
    <t>ITEM</t>
  </si>
  <si>
    <t>MONTO</t>
  </si>
  <si>
    <t>ALIMENTACION</t>
  </si>
  <si>
    <t>APARTAMENTOS</t>
  </si>
  <si>
    <t>BUSES</t>
  </si>
  <si>
    <t>CHARLAS</t>
  </si>
  <si>
    <t>CREDENCIALES</t>
  </si>
  <si>
    <t>ENFERMERIA</t>
  </si>
  <si>
    <t>HOTEL</t>
  </si>
  <si>
    <t>LIMPIEZA</t>
  </si>
  <si>
    <t>MAT OFICINA</t>
  </si>
  <si>
    <t>MAT TORNEO</t>
  </si>
  <si>
    <t>PUBLICIDAD</t>
  </si>
  <si>
    <t>REMERAS</t>
  </si>
  <si>
    <t>RRSS</t>
  </si>
  <si>
    <t>SALA JUEGO</t>
  </si>
  <si>
    <t>SITIO WEB</t>
  </si>
  <si>
    <t>TROFEOS</t>
  </si>
  <si>
    <t>VARIOS</t>
  </si>
  <si>
    <t>VENTAS</t>
  </si>
  <si>
    <t>VIAJES</t>
  </si>
  <si>
    <t>TOTAL</t>
  </si>
  <si>
    <t>EGRESOS ANDRES RODRÍGUEZ</t>
  </si>
  <si>
    <t>CATERING</t>
  </si>
  <si>
    <t>CARGOS</t>
  </si>
  <si>
    <t>DEVOLUCION</t>
  </si>
  <si>
    <t>FIDE AMERICA</t>
  </si>
  <si>
    <t>FIDE</t>
  </si>
  <si>
    <t>HONORARIOS</t>
  </si>
  <si>
    <t>SALA DE JUEGO</t>
  </si>
  <si>
    <t>TRANSPORTE</t>
  </si>
  <si>
    <t>EGRESOS FUA</t>
  </si>
  <si>
    <t>TOTAL EGRESOS</t>
  </si>
  <si>
    <t>Ajuste Estadías CCA</t>
  </si>
  <si>
    <t>Ajuste Torneo Magistral</t>
  </si>
  <si>
    <t>TOTAL INICIAL</t>
  </si>
  <si>
    <t>SALDO EVENTO</t>
  </si>
  <si>
    <t>Observacion</t>
  </si>
  <si>
    <t>FUA</t>
  </si>
  <si>
    <t>Registro de dominio: sudamericano2024ajedrezuruguay.com</t>
  </si>
  <si>
    <t>00001</t>
  </si>
  <si>
    <t>Euge</t>
  </si>
  <si>
    <t>Pagado por Andres</t>
  </si>
  <si>
    <t>Servicio de Hosting Semestral</t>
  </si>
  <si>
    <t>00002</t>
  </si>
  <si>
    <t>Andres</t>
  </si>
  <si>
    <t>Folletería</t>
  </si>
  <si>
    <t>00003</t>
  </si>
  <si>
    <t>Eduardo</t>
  </si>
  <si>
    <t>Viaje de trabajo Eduardo</t>
  </si>
  <si>
    <t>00004-00005-00006-00007</t>
  </si>
  <si>
    <t>00008-00009</t>
  </si>
  <si>
    <t>Viaje de trabajo Andrés Pasaje + hospedaje 2 días + comidas</t>
  </si>
  <si>
    <t>00011 - 00012 - 00013</t>
  </si>
  <si>
    <t>Viaje de trabajo Andres y Plot</t>
  </si>
  <si>
    <t>00014</t>
  </si>
  <si>
    <t>Viaje de trabajo Eduardo + 4 peajes x $145</t>
  </si>
  <si>
    <t xml:space="preserve">00010 </t>
  </si>
  <si>
    <t>Viaje de trabajo Andrés</t>
  </si>
  <si>
    <t>00015 + 00016</t>
  </si>
  <si>
    <t>Pago 50% hospedaje Colonia p/equipo de trabajo 6 al 14 de diciembre</t>
  </si>
  <si>
    <t>00017</t>
  </si>
  <si>
    <t>Comida en Colonia -Eduardo y Jorge</t>
  </si>
  <si>
    <t>00018</t>
  </si>
  <si>
    <t>Seña Trofeos de madera (45 unidades)</t>
  </si>
  <si>
    <t>00019</t>
  </si>
  <si>
    <t>Folletería para repartir en Olimpiada</t>
  </si>
  <si>
    <t>00020</t>
  </si>
  <si>
    <t>500 Estuches de PVC para acreditaciones</t>
  </si>
  <si>
    <t>00021</t>
  </si>
  <si>
    <t>500 cintas impresas con gancho</t>
  </si>
  <si>
    <t>00022</t>
  </si>
  <si>
    <t>pasaje a colonia ida y vuelta para el día 04 de Octubre</t>
  </si>
  <si>
    <t>00023</t>
  </si>
  <si>
    <t>Hojas A4 chambril 180gr p/acreditaciones</t>
  </si>
  <si>
    <t>00024</t>
  </si>
  <si>
    <t>100 llaveros de acrílico</t>
  </si>
  <si>
    <t>00025</t>
  </si>
  <si>
    <t>200 Estuches de PVC para acreditaciones  (refuerzo)</t>
  </si>
  <si>
    <t>00026</t>
  </si>
  <si>
    <t>Pasaje aereo Ignacio</t>
  </si>
  <si>
    <t>00027</t>
  </si>
  <si>
    <t>00028</t>
  </si>
  <si>
    <t>200 cintas impresas con gancho (refuerzo)</t>
  </si>
  <si>
    <t>00029</t>
  </si>
  <si>
    <t>Combustible Montevideo - Colonia + 4 peajes de URU145</t>
  </si>
  <si>
    <t>00030</t>
  </si>
  <si>
    <t>Impresión de planillas</t>
  </si>
  <si>
    <t>00031</t>
  </si>
  <si>
    <t>bolsas impresas x 400u</t>
  </si>
  <si>
    <t>00032</t>
  </si>
  <si>
    <t>Adelanto de tazas personalizadas</t>
  </si>
  <si>
    <t>00033</t>
  </si>
  <si>
    <t>0204-10-08</t>
  </si>
  <si>
    <t>Cancelación 45  Trofeos de madera</t>
  </si>
  <si>
    <t>00034</t>
  </si>
  <si>
    <t>Traslados en Uber x reuniones en Budapest</t>
  </si>
  <si>
    <t>00035</t>
  </si>
  <si>
    <t>Primer pago a Hotel Royal Colonia</t>
  </si>
  <si>
    <t>00036 + 00043</t>
  </si>
  <si>
    <t>Propaganda Sudamericano en redes</t>
  </si>
  <si>
    <t>00037 + 00038 +  00039</t>
  </si>
  <si>
    <t>Pasajes a Colonia Andrés y Benjamin</t>
  </si>
  <si>
    <t>00040</t>
  </si>
  <si>
    <t>Segundo pago a Hotel Royal Colonia</t>
  </si>
  <si>
    <t>00041 + 00042</t>
  </si>
  <si>
    <t>Primer pago a Hotel Real Colonia</t>
  </si>
  <si>
    <t>00044 + 00045</t>
  </si>
  <si>
    <t>Adelanto pago Salón de Juego</t>
  </si>
  <si>
    <t>00046</t>
  </si>
  <si>
    <t>Pasaje para Erick Hernandez</t>
  </si>
  <si>
    <t>00047</t>
  </si>
  <si>
    <t>Papel especial para vouchers comedor</t>
  </si>
  <si>
    <t>00048</t>
  </si>
  <si>
    <t>Cinta de embalar (6 rollos)</t>
  </si>
  <si>
    <t>00049</t>
  </si>
  <si>
    <t>Pasajes a Colonia p/Torneo ida y vuelta Andrés y Plotinsky</t>
  </si>
  <si>
    <t>00050</t>
  </si>
  <si>
    <t>Pasajes a Colonia p/Torneo ida y vuelta Eugenia Oyarzú</t>
  </si>
  <si>
    <t>00051</t>
  </si>
  <si>
    <t>Pasajes a Colonia p/Torneo ida y vuelta Benjamin Mela</t>
  </si>
  <si>
    <t>00052</t>
  </si>
  <si>
    <t>Pasajes a Colonia p/Torneo ida y vuelta Igor y Eugenia Alegre</t>
  </si>
  <si>
    <t>00053</t>
  </si>
  <si>
    <t>Pasajes a Colonia p/Torneo ida y vuelta Ignacio</t>
  </si>
  <si>
    <t>00054</t>
  </si>
  <si>
    <t>pago a Hotel Costa Colonia</t>
  </si>
  <si>
    <t>00055 + 00065</t>
  </si>
  <si>
    <t>comida en colonia -Eduardo, Benjmin y Andres</t>
  </si>
  <si>
    <t>00056</t>
  </si>
  <si>
    <t>00057</t>
  </si>
  <si>
    <t>00058</t>
  </si>
  <si>
    <t>Viáticos Benjamin ida y vuelta al puerto</t>
  </si>
  <si>
    <t>00059</t>
  </si>
  <si>
    <t>Numeradores</t>
  </si>
  <si>
    <t>00060</t>
  </si>
  <si>
    <t>Publicidad web sudamericano</t>
  </si>
  <si>
    <t>00061</t>
  </si>
  <si>
    <t>publicidad web sudamericano</t>
  </si>
  <si>
    <t>00062</t>
  </si>
  <si>
    <t>Pago a Hotel Real Comidas</t>
  </si>
  <si>
    <t>00063 + 00063a</t>
  </si>
  <si>
    <t>Pasaje Jorge Egger</t>
  </si>
  <si>
    <t>00064</t>
  </si>
  <si>
    <t>Trofeos, muestras remeras</t>
  </si>
  <si>
    <t>00066</t>
  </si>
  <si>
    <t>Lapiceras con logo</t>
  </si>
  <si>
    <t>00067</t>
  </si>
  <si>
    <t>Medallas y trofeos</t>
  </si>
  <si>
    <t>00068</t>
  </si>
  <si>
    <t>Pago tazas personalizadas</t>
  </si>
  <si>
    <t>00069 + 00070</t>
  </si>
  <si>
    <t>Pasaje Daniel Rivera</t>
  </si>
  <si>
    <t>00071</t>
  </si>
  <si>
    <t>Liquidado via Tca</t>
  </si>
  <si>
    <t>Adelanto Hotel Dazzler</t>
  </si>
  <si>
    <t>00072</t>
  </si>
  <si>
    <t>Pago traslado de vehiculo Mela en Colonia Express</t>
  </si>
  <si>
    <t>00073</t>
  </si>
  <si>
    <t>Adelanto empresa de Omnibus Colonia</t>
  </si>
  <si>
    <t>00074</t>
  </si>
  <si>
    <t>Remeras</t>
  </si>
  <si>
    <t>00075</t>
  </si>
  <si>
    <t>200 cintas impresas con gancho (otro refuerzo)</t>
  </si>
  <si>
    <t>00076</t>
  </si>
  <si>
    <t>200 estuches pvc</t>
  </si>
  <si>
    <t>00077</t>
  </si>
  <si>
    <t>Artículos de librería p/armado de cartelería, etc</t>
  </si>
  <si>
    <t>00078</t>
  </si>
  <si>
    <t>Maquinas para contar billetes</t>
  </si>
  <si>
    <t>00079</t>
  </si>
  <si>
    <t xml:space="preserve">Pasaje a Colonia Andres + Plot + auto </t>
  </si>
  <si>
    <t>00080 + 00080a</t>
  </si>
  <si>
    <t>Pasaje árbitro Nahuel Santianes</t>
  </si>
  <si>
    <t>00081</t>
  </si>
  <si>
    <t>Pago a Hotel Costa Colonia</t>
  </si>
  <si>
    <t>00082 + 00083</t>
  </si>
  <si>
    <t>Pago de remeras</t>
  </si>
  <si>
    <t>00084</t>
  </si>
  <si>
    <t>Gastos en Colonia Eduardo</t>
  </si>
  <si>
    <t>00085</t>
  </si>
  <si>
    <t>Ingreso de Expediente (Impuesto timbre), Intendencia de Colonia.</t>
  </si>
  <si>
    <t>00086</t>
  </si>
  <si>
    <t>Pasaje Omnibus Eduardo a Colonia</t>
  </si>
  <si>
    <t>00088</t>
  </si>
  <si>
    <t>Compra de dos cajafuertes portátiles</t>
  </si>
  <si>
    <t>00087</t>
  </si>
  <si>
    <t>Pago a Hotel Royal</t>
  </si>
  <si>
    <t>00089 + 00090</t>
  </si>
  <si>
    <t>Pago a Hotel Real Colonia</t>
  </si>
  <si>
    <t>00091 + 00092</t>
  </si>
  <si>
    <t>Refuerzo estuches acreditaciones</t>
  </si>
  <si>
    <t>00093</t>
  </si>
  <si>
    <t>Tinta impresora</t>
  </si>
  <si>
    <t>00094</t>
  </si>
  <si>
    <t>Gorras con logo</t>
  </si>
  <si>
    <t>00095</t>
  </si>
  <si>
    <t>Posnet Uruguay</t>
  </si>
  <si>
    <t>00096</t>
  </si>
  <si>
    <t>Pagos a Rowing por local e internet</t>
  </si>
  <si>
    <t>00097 + 00098</t>
  </si>
  <si>
    <t>Cancela Gorras con logo</t>
  </si>
  <si>
    <t>00099</t>
  </si>
  <si>
    <t>Compra Ventiladores</t>
  </si>
  <si>
    <t>00100</t>
  </si>
  <si>
    <t>Compra cafeteras</t>
  </si>
  <si>
    <t>00101</t>
  </si>
  <si>
    <t>Pago complemento Apartamentos</t>
  </si>
  <si>
    <t>00102</t>
  </si>
  <si>
    <t>Pablicidad web sudamericano</t>
  </si>
  <si>
    <t>00103</t>
  </si>
  <si>
    <t>Almuerzo en Colonia</t>
  </si>
  <si>
    <t>00104</t>
  </si>
  <si>
    <t>Adelanto Comidas en Cosmopolita</t>
  </si>
  <si>
    <t>00105 - 00106</t>
  </si>
  <si>
    <t>Compra mercadería para desayunos</t>
  </si>
  <si>
    <t>00107</t>
  </si>
  <si>
    <t>Plot</t>
  </si>
  <si>
    <t>Pasaje Matías Rodriguez</t>
  </si>
  <si>
    <t>00108</t>
  </si>
  <si>
    <t>Gastos varios ferretería</t>
  </si>
  <si>
    <t>00109</t>
  </si>
  <si>
    <t>Desayunos</t>
  </si>
  <si>
    <t>00110</t>
  </si>
  <si>
    <t>Varios articuloas de limpieza</t>
  </si>
  <si>
    <t>00111</t>
  </si>
  <si>
    <t>Bebidas y hamburguesas</t>
  </si>
  <si>
    <t>00112</t>
  </si>
  <si>
    <t>Bolsitas para merchandising</t>
  </si>
  <si>
    <t>Pago a Ignacio</t>
  </si>
  <si>
    <t>s/c</t>
  </si>
  <si>
    <t>confección de acreditaciones</t>
  </si>
  <si>
    <t>gastos financieros</t>
  </si>
  <si>
    <t>4 charlas (dos Plotinsky una Mela una Andrés)</t>
  </si>
  <si>
    <t>lavado de auto</t>
  </si>
  <si>
    <t>00113</t>
  </si>
  <si>
    <t>Llaves</t>
  </si>
  <si>
    <t>00114</t>
  </si>
  <si>
    <t>agua</t>
  </si>
  <si>
    <t>00115</t>
  </si>
  <si>
    <t>Gastos de papelería ,agua y varios ambos comprobantes</t>
  </si>
  <si>
    <t>00116-00117</t>
  </si>
  <si>
    <t>00118</t>
  </si>
  <si>
    <t xml:space="preserve">Pagado por Andres </t>
  </si>
  <si>
    <t>00119</t>
  </si>
  <si>
    <t>Electricidad y Varios</t>
  </si>
  <si>
    <t>00121 - 00122</t>
  </si>
  <si>
    <t>GAsto leña</t>
  </si>
  <si>
    <t>00123</t>
  </si>
  <si>
    <t xml:space="preserve">Varios </t>
  </si>
  <si>
    <t>00124</t>
  </si>
  <si>
    <t>Varios verduleria</t>
  </si>
  <si>
    <t>00125</t>
  </si>
  <si>
    <t>Alquiler de sillas</t>
  </si>
  <si>
    <t>00126</t>
  </si>
  <si>
    <t>Varios Supermercado</t>
  </si>
  <si>
    <t>00127</t>
  </si>
  <si>
    <t>Varios</t>
  </si>
  <si>
    <t>00128 - 00129</t>
  </si>
  <si>
    <t>Baños químicos</t>
  </si>
  <si>
    <t>00130 - 00131</t>
  </si>
  <si>
    <t>Nafta Jorge Arias</t>
  </si>
  <si>
    <t>00132</t>
  </si>
  <si>
    <t>Viaticos y nafta</t>
  </si>
  <si>
    <t>00133</t>
  </si>
  <si>
    <t>Gastos por transferencias instantáneas en Santander</t>
  </si>
  <si>
    <t>Varios papelera</t>
  </si>
  <si>
    <t>00134</t>
  </si>
  <si>
    <t>Varios supermercado</t>
  </si>
  <si>
    <t>Pago Nutricionista</t>
  </si>
  <si>
    <t>00135</t>
  </si>
  <si>
    <t>Viaticos Juan Romero aeropuerto</t>
  </si>
  <si>
    <t>00136</t>
  </si>
  <si>
    <t>Impresiones y 16 tablitas</t>
  </si>
  <si>
    <t>00137 - 00138 - 00139</t>
  </si>
  <si>
    <t>00140</t>
  </si>
  <si>
    <t>Alquiler de mesas y sillas</t>
  </si>
  <si>
    <t>00142</t>
  </si>
  <si>
    <t>Varios Librería</t>
  </si>
  <si>
    <t>00143</t>
  </si>
  <si>
    <t>Nafta Borgiani</t>
  </si>
  <si>
    <t>00144</t>
  </si>
  <si>
    <t>Varios noche 13</t>
  </si>
  <si>
    <t>Nafta Santianes</t>
  </si>
  <si>
    <t>00145</t>
  </si>
  <si>
    <t>Luz apartamentos</t>
  </si>
  <si>
    <t>00146</t>
  </si>
  <si>
    <t>Nafta Andrés</t>
  </si>
  <si>
    <t>00147</t>
  </si>
  <si>
    <t>Nafta Plot</t>
  </si>
  <si>
    <t>2 Tonners +  resma</t>
  </si>
  <si>
    <t>Trofeos rápido</t>
  </si>
  <si>
    <t>Cambio de pasaje Plot</t>
  </si>
  <si>
    <t>Merchandising Plot</t>
  </si>
  <si>
    <t>Servicio médico</t>
  </si>
  <si>
    <t>00148</t>
  </si>
  <si>
    <t>N</t>
  </si>
  <si>
    <t>FECHA</t>
  </si>
  <si>
    <t>DETALLE</t>
  </si>
  <si>
    <t>MONTO USD</t>
  </si>
  <si>
    <t>COMPROBANTE N° ARCHIVO</t>
  </si>
  <si>
    <t>REPORTADO POR</t>
  </si>
  <si>
    <t>DETALLE GASTOS ANDRÉS RODRÍGUEZ</t>
  </si>
  <si>
    <t>Total general</t>
  </si>
  <si>
    <t>CONSOLIDADO</t>
  </si>
  <si>
    <t>DESCRIPCIÓN</t>
  </si>
  <si>
    <t>SUDAMERICANO DE AJEDREZ DE LA JUVENTUD 2024</t>
  </si>
  <si>
    <t>Resumen de Gastos FUA</t>
  </si>
  <si>
    <t>RESUMEN FUA WORD JORGE ARIAS</t>
  </si>
  <si>
    <t>PAYPAL</t>
  </si>
  <si>
    <t>RESPALDO</t>
  </si>
  <si>
    <t>Hotel Royal</t>
  </si>
  <si>
    <t>Dato desde Resumen Paypal FUA</t>
  </si>
  <si>
    <t>Total Paypal</t>
  </si>
  <si>
    <t>CUENTA BANCARIA</t>
  </si>
  <si>
    <t>CCA</t>
  </si>
  <si>
    <t>Cartola Bancaria FUA</t>
  </si>
  <si>
    <t>Hotel Real Colonia</t>
  </si>
  <si>
    <t>Devoluciones y Cargos</t>
  </si>
  <si>
    <t>Pago FIDE por Jugador en Torneo (369)</t>
  </si>
  <si>
    <t>Resumen FUA administrador Rating</t>
  </si>
  <si>
    <t>Total Cuenta Bancaria</t>
  </si>
  <si>
    <t>PAGOS EN EFECTIVO</t>
  </si>
  <si>
    <t>PERSONAL Y HONORARIOS</t>
  </si>
  <si>
    <t>2. Egger U$S 1250,oo</t>
  </si>
  <si>
    <t>Recibo 1 - Honorarios Plotinski - usd 1250.pdf</t>
  </si>
  <si>
    <t>3. Oyarzu U$S 1250,oo</t>
  </si>
  <si>
    <t>Recibo 2 - Honorarios Eugenia Oyarzu - usd 1250.pdf</t>
  </si>
  <si>
    <t>Recibo 3 - Honorarios Ignacio Romera - Usd 625.pdf</t>
  </si>
  <si>
    <t>Pagado por Andrés Rodríguez</t>
  </si>
  <si>
    <t>4. Mela U$S 625,oo</t>
  </si>
  <si>
    <t>Recibo 4 - Honorarios Benjamin Mela - Usd 625.pdf</t>
  </si>
  <si>
    <t>5. Borgianni U$S 625,oo.</t>
  </si>
  <si>
    <t>Recibo 5 - Honorarios Leonardo Borgiani- Usd 625.pdf</t>
  </si>
  <si>
    <t>16. Gilmet U$S 250,oo.</t>
  </si>
  <si>
    <t>Recibo 6- Honorarios Javier Gilmet usd 250.pdf</t>
  </si>
  <si>
    <t>14. Carvalho U$S 250,oo.</t>
  </si>
  <si>
    <t>Recibos 7 - Honarios Guillermo Carvalho - Usd 250.pdf</t>
  </si>
  <si>
    <t>19. Casas U$S 150,oo.</t>
  </si>
  <si>
    <t>Recibo 8 - Honorarios Nicolas Casas - usd 150.pdf</t>
  </si>
  <si>
    <t>7. Campopiano U$S 150,oo</t>
  </si>
  <si>
    <t>Recibo 9 - Honorarios Julio Campopiano - Usd 150.pdf</t>
  </si>
  <si>
    <t>22. Estoyanoff U$S 150,oo</t>
  </si>
  <si>
    <t>Recibo 10 - Honorarios Germán Estoyanoff - usd 150.pdf</t>
  </si>
  <si>
    <t>9. Sandes U$S 150,oo</t>
  </si>
  <si>
    <t>Recibo 11- Honorarios Ana Sandes - usd 150.pdf</t>
  </si>
  <si>
    <t>8. Chung U$S 150,oo.</t>
  </si>
  <si>
    <t>Recibo 12 - Honorarios Yeleika Chung - usd 150.pdf</t>
  </si>
  <si>
    <t>13.  Silva U$S 150,oo.</t>
  </si>
  <si>
    <t>Recibo 13 - Honorarios Lucas - 150 usd .pdf</t>
  </si>
  <si>
    <t>12.  Dubrovic U$S 250,oo.</t>
  </si>
  <si>
    <t>Recibo 14 - Honorarios Igor Dubroviqt - usd 250.pdf</t>
  </si>
  <si>
    <t>11.  Alegre U$S 250,oo.</t>
  </si>
  <si>
    <t>Recibo 15 - Honorarios Eugenia Alegre - usd 250.pdf</t>
  </si>
  <si>
    <t>18. Varony U$S 150,oo.</t>
  </si>
  <si>
    <t>Recibo 16 - Honorarios Phol Varony - Usd 150.pdf</t>
  </si>
  <si>
    <t>15. Berti U$S 250,oo.</t>
  </si>
  <si>
    <t>Recibo 17- Honorarios Lorengni - Usd 250.pdf</t>
  </si>
  <si>
    <t>10. Sandes pasaje 50% U$S 60,oo</t>
  </si>
  <si>
    <t>Recibo 18 - Reintegro Pasaje - Ana Sandes $2500.pdf</t>
  </si>
  <si>
    <t>PASAJES</t>
  </si>
  <si>
    <t>21. Santianes U$S 250,oo.</t>
  </si>
  <si>
    <t>Recibo 19- Honorarios Nahuel Santrana- usd 250.pdf</t>
  </si>
  <si>
    <t>6. Erick Hernández U$S 1250,oo.</t>
  </si>
  <si>
    <t>Recibo 20 - Honorarios Tribunal Presidencia- usd 1250.pdf</t>
  </si>
  <si>
    <t>1. Plotinsky U$S 1700,oo.</t>
  </si>
  <si>
    <t>Recibo 21- Honorarios Protinsky - usd 1700.pdf</t>
  </si>
  <si>
    <t>17. Dávila U$S 150,oo.</t>
  </si>
  <si>
    <t>Recibo 27- honorarios árbitraje - usd 150.pdf</t>
  </si>
  <si>
    <t>20. Abadal U$S 250,oo.</t>
  </si>
  <si>
    <t>SIN RESPALDO</t>
  </si>
  <si>
    <t>HOTELES</t>
  </si>
  <si>
    <t>Dazzler</t>
  </si>
  <si>
    <t>Costa Colonia</t>
  </si>
  <si>
    <t>Costa Colonia- Boleta 1 usd 3689.pdf</t>
  </si>
  <si>
    <t>Costa Colonia Boleta 2 - usd 750.pdf</t>
  </si>
  <si>
    <t>Costa Colonia Boleta 3 - usd 14561.pdf</t>
  </si>
  <si>
    <t>Real Colonia</t>
  </si>
  <si>
    <t>Costa Colonia Boleta 4 - Usd 108.pdf</t>
  </si>
  <si>
    <t>Costa Colonia - Boleta 5 Usd 8000.pdf</t>
  </si>
  <si>
    <t>Costa Colonia Boleta 6 - usd 10000.pdf</t>
  </si>
  <si>
    <t>ROWING</t>
  </si>
  <si>
    <t>Sala de Juego</t>
  </si>
  <si>
    <t>Recibo 26 - Arrendamiento Rowing - 1500usd.pdf</t>
  </si>
  <si>
    <t>COSMOPOLITA</t>
  </si>
  <si>
    <t>Catering</t>
  </si>
  <si>
    <t>Recibo 24 - Servicio Catering - usd 8800.pdf</t>
  </si>
  <si>
    <t>Transporte</t>
  </si>
  <si>
    <t>Recibo 28 - Saldo Transporte Coloni usd 4500.pdf</t>
  </si>
  <si>
    <t>DEVOLUCIONES</t>
  </si>
  <si>
    <t>Recibo 23- Devolución Blitz - Usd 14.pdf</t>
  </si>
  <si>
    <t>Recibo 29 - Devolución Tatiana Nuñez - usd 25.pdf</t>
  </si>
  <si>
    <t>Recibo 30 - Devolución usd 5.pdf</t>
  </si>
  <si>
    <t>Recibo 31 - Devolución John Camposano - Usd 40.pdf</t>
  </si>
  <si>
    <t>Recibo 32 - Devolución usd 50.pdf</t>
  </si>
  <si>
    <t>Recibo 25 - Devolución open - 20usd.pdf</t>
  </si>
  <si>
    <t>Recibo 22 - Devolución Blitz usd 22.pdf</t>
  </si>
  <si>
    <t>Total Pagos Efectivo</t>
  </si>
  <si>
    <t>TOTAL PAGOS FUA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</si>
</sst>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yyyy&quot;-&quot;mm&quot;-&quot;dd"/>
    <numFmt numFmtId="166" formatCode="d\.m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Aptos Narrow"/>
      <family val="2"/>
      <scheme val="minor"/>
    </font>
    <font>
      <b/>
      <sz val="10"/>
      <color rgb="FF0000FF"/>
      <name val="Aptos Narrow"/>
      <family val="2"/>
      <scheme val="minor"/>
    </font>
    <font>
      <u/>
      <sz val="10"/>
      <color rgb="FF1155CC"/>
      <name val="Arial"/>
      <family val="2"/>
    </font>
    <font>
      <u/>
      <sz val="10"/>
      <color rgb="FF0000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0E0E3"/>
        <bgColor rgb="FFD0E0E3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92D050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FCE5CD"/>
        <bgColor rgb="FFFCE5CD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3" fillId="5" borderId="0" xfId="0" applyFont="1" applyFill="1" applyAlignment="1">
      <alignment vertical="center"/>
    </xf>
    <xf numFmtId="4" fontId="3" fillId="5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0" fillId="0" borderId="2" xfId="0" applyFont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64" fontId="10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4" fontId="7" fillId="3" borderId="5" xfId="0" applyNumberFormat="1" applyFont="1" applyFill="1" applyBorder="1" applyAlignment="1">
      <alignment horizontal="right" vertical="center"/>
    </xf>
    <xf numFmtId="49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4" fontId="7" fillId="0" borderId="5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165" fontId="7" fillId="7" borderId="5" xfId="0" applyNumberFormat="1" applyFont="1" applyFill="1" applyBorder="1" applyAlignment="1">
      <alignment horizontal="center" vertical="center"/>
    </xf>
    <xf numFmtId="0" fontId="7" fillId="7" borderId="5" xfId="0" applyFont="1" applyFill="1" applyBorder="1" applyAlignment="1">
      <alignment vertical="center"/>
    </xf>
    <xf numFmtId="4" fontId="7" fillId="7" borderId="5" xfId="0" applyNumberFormat="1" applyFont="1" applyFill="1" applyBorder="1" applyAlignment="1">
      <alignment horizontal="right" vertical="center"/>
    </xf>
    <xf numFmtId="49" fontId="7" fillId="7" borderId="5" xfId="0" applyNumberFormat="1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vertical="center"/>
    </xf>
    <xf numFmtId="0" fontId="8" fillId="7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left" vertical="center"/>
    </xf>
    <xf numFmtId="4" fontId="9" fillId="8" borderId="5" xfId="0" applyNumberFormat="1" applyFont="1" applyFill="1" applyBorder="1" applyAlignment="1">
      <alignment horizontal="right" vertical="center"/>
    </xf>
    <xf numFmtId="165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4" fontId="7" fillId="2" borderId="5" xfId="0" applyNumberFormat="1" applyFont="1" applyFill="1" applyBorder="1" applyAlignment="1">
      <alignment horizontal="right" vertical="center"/>
    </xf>
    <xf numFmtId="49" fontId="7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4" xfId="0" applyNumberFormat="1" applyFont="1" applyFill="1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49" fontId="6" fillId="9" borderId="5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5" fillId="10" borderId="0" xfId="0" applyFont="1" applyFill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4" fontId="1" fillId="2" borderId="0" xfId="0" applyNumberFormat="1" applyFont="1" applyFill="1" applyAlignment="1">
      <alignment horizontal="right" vertical="center"/>
    </xf>
    <xf numFmtId="0" fontId="5" fillId="11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4" fontId="1" fillId="11" borderId="0" xfId="0" applyNumberFormat="1" applyFont="1" applyFill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3" fillId="6" borderId="0" xfId="0" applyFont="1" applyFill="1" applyAlignment="1">
      <alignment vertical="center"/>
    </xf>
    <xf numFmtId="4" fontId="3" fillId="6" borderId="0" xfId="0" applyNumberFormat="1" applyFont="1" applyFill="1" applyAlignment="1">
      <alignment horizontal="right" vertical="center"/>
    </xf>
    <xf numFmtId="165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12" borderId="0" xfId="0" applyFont="1" applyFill="1" applyAlignment="1">
      <alignment horizontal="center" vertical="center"/>
    </xf>
    <xf numFmtId="49" fontId="15" fillId="12" borderId="1" xfId="0" applyNumberFormat="1" applyFont="1" applyFill="1" applyBorder="1" applyAlignment="1">
      <alignment horizontal="center" vertical="center"/>
    </xf>
    <xf numFmtId="49" fontId="14" fillId="12" borderId="1" xfId="0" applyNumberFormat="1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166" fontId="5" fillId="11" borderId="5" xfId="0" applyNumberFormat="1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" fontId="8" fillId="12" borderId="5" xfId="0" applyNumberFormat="1" applyFont="1" applyFill="1" applyBorder="1" applyAlignment="1">
      <alignment horizontal="right" vertical="center"/>
    </xf>
    <xf numFmtId="0" fontId="8" fillId="1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WNFRRQVVdsVhRHMckaI5Iih7rNA-OJ4M" TargetMode="External"/><Relationship Id="rId18" Type="http://schemas.openxmlformats.org/officeDocument/2006/relationships/hyperlink" Target="https://drive.google.com/open?id=1tuZU-Zi3wo5UU-FFpK0Vv96oYneBUejw" TargetMode="External"/><Relationship Id="rId26" Type="http://schemas.openxmlformats.org/officeDocument/2006/relationships/hyperlink" Target="https://drive.google.com/open?id=1QMLijuKR3sfu2AgNG3DP6zMFve8Y0X7m" TargetMode="External"/><Relationship Id="rId39" Type="http://schemas.openxmlformats.org/officeDocument/2006/relationships/hyperlink" Target="https://drive.google.com/open?id=1MdloSJhjwssyujBEyGCCUiNpvsc4nhuS" TargetMode="External"/><Relationship Id="rId21" Type="http://schemas.openxmlformats.org/officeDocument/2006/relationships/hyperlink" Target="https://drive.google.com/open?id=132UxT75F0Ls4b8wYDBQDZLX6p2--QEQK" TargetMode="External"/><Relationship Id="rId34" Type="http://schemas.openxmlformats.org/officeDocument/2006/relationships/hyperlink" Target="https://drive.google.com/open?id=1v9tIH98pR4nyHvfS2NngWfVItpFZddj5" TargetMode="External"/><Relationship Id="rId42" Type="http://schemas.openxmlformats.org/officeDocument/2006/relationships/hyperlink" Target="https://drive.google.com/open?id=17mPH15UOFJIVhNzi8cdHhney8Q-upaKJ" TargetMode="External"/><Relationship Id="rId7" Type="http://schemas.openxmlformats.org/officeDocument/2006/relationships/hyperlink" Target="https://drive.google.com/open?id=1bQ7w8j6WYpotz_-F6FzdEHV0y2B1W2NU" TargetMode="External"/><Relationship Id="rId2" Type="http://schemas.openxmlformats.org/officeDocument/2006/relationships/hyperlink" Target="https://drive.google.com/open?id=1NCAx4cZDto7r4vKE_2arNPnBA_bxRaXu" TargetMode="External"/><Relationship Id="rId16" Type="http://schemas.openxmlformats.org/officeDocument/2006/relationships/hyperlink" Target="https://drive.google.com/open?id=12_q7zamwFeCixQ0D21lWVpdsNVzwRVo4" TargetMode="External"/><Relationship Id="rId29" Type="http://schemas.openxmlformats.org/officeDocument/2006/relationships/hyperlink" Target="https://drive.google.com/open?id=14WOirn8ko0n8ohWn1kOqR-OSdcyyzQxf" TargetMode="External"/><Relationship Id="rId1" Type="http://schemas.openxmlformats.org/officeDocument/2006/relationships/hyperlink" Target="https://drive.google.com/open?id=1EcPgRZ8PoiuznGqwtNbA0AY7oQgESm1F" TargetMode="External"/><Relationship Id="rId6" Type="http://schemas.openxmlformats.org/officeDocument/2006/relationships/hyperlink" Target="https://drive.google.com/open?id=1BOk1U8nuQ_ivRdIGHeid64i4T6FFlZ4k" TargetMode="External"/><Relationship Id="rId11" Type="http://schemas.openxmlformats.org/officeDocument/2006/relationships/hyperlink" Target="https://drive.google.com/open?id=1R99zXBCyRwwv6o0Pj16BnEv_9Bvo14fi" TargetMode="External"/><Relationship Id="rId24" Type="http://schemas.openxmlformats.org/officeDocument/2006/relationships/hyperlink" Target="https://drive.google.com/open?id=1Oxo_vJy-ZePzyZJrT8awqFj6SrMGxG8D" TargetMode="External"/><Relationship Id="rId32" Type="http://schemas.openxmlformats.org/officeDocument/2006/relationships/hyperlink" Target="https://drive.google.com/open?id=1TSxVX2ubarC90-41FErz2do9vM-98VVG" TargetMode="External"/><Relationship Id="rId37" Type="http://schemas.openxmlformats.org/officeDocument/2006/relationships/hyperlink" Target="https://drive.google.com/open?id=1w_SiVzS67eP5jhBIbSVbMyaBI4sF6Hun" TargetMode="External"/><Relationship Id="rId40" Type="http://schemas.openxmlformats.org/officeDocument/2006/relationships/hyperlink" Target="https://drive.google.com/open?id=18dC02uCxbVC4YRL8gC0f8AkRkAEKdNzi" TargetMode="External"/><Relationship Id="rId45" Type="http://schemas.openxmlformats.org/officeDocument/2006/relationships/hyperlink" Target="https://drive.google.com/open?id=1X9ZtEkx1jXjBYekjTUxLfWanTS1witau" TargetMode="External"/><Relationship Id="rId5" Type="http://schemas.openxmlformats.org/officeDocument/2006/relationships/hyperlink" Target="https://drive.google.com/open?id=1KW8y96D14u-4Iel_IrjntGMjCytJLSQC" TargetMode="External"/><Relationship Id="rId15" Type="http://schemas.openxmlformats.org/officeDocument/2006/relationships/hyperlink" Target="https://drive.google.com/open?id=1mvQh_ofUSrOeMA87nJZQ6IW4rdAmGUAu" TargetMode="External"/><Relationship Id="rId23" Type="http://schemas.openxmlformats.org/officeDocument/2006/relationships/hyperlink" Target="https://drive.google.com/open?id=1t8BHeV6fn04ADjYt89XeEhcfp3QurHh4" TargetMode="External"/><Relationship Id="rId28" Type="http://schemas.openxmlformats.org/officeDocument/2006/relationships/hyperlink" Target="https://drive.google.com/open?id=1zoEr-XRRPJFAXMcPdQdF2Dz_AKeAVKHM" TargetMode="External"/><Relationship Id="rId36" Type="http://schemas.openxmlformats.org/officeDocument/2006/relationships/hyperlink" Target="https://drive.google.com/open?id=1w_SiVzS67eP5jhBIbSVbMyaBI4sF6Hun" TargetMode="External"/><Relationship Id="rId10" Type="http://schemas.openxmlformats.org/officeDocument/2006/relationships/hyperlink" Target="https://drive.google.com/open?id=1JM3m98OquOUOlECA6FyyRJvPjPwlXkZ_" TargetMode="External"/><Relationship Id="rId19" Type="http://schemas.openxmlformats.org/officeDocument/2006/relationships/hyperlink" Target="https://drive.google.com/open?id=1Fjajs30Teh3obTkA9-ZmKV6X8qckQSFV" TargetMode="External"/><Relationship Id="rId31" Type="http://schemas.openxmlformats.org/officeDocument/2006/relationships/hyperlink" Target="https://drive.google.com/open?id=1-buNyeIyT53G0HvrZgjF1HoraEAHp-r8" TargetMode="External"/><Relationship Id="rId44" Type="http://schemas.openxmlformats.org/officeDocument/2006/relationships/hyperlink" Target="https://drive.google.com/open?id=1X9ZtEkx1jXjBYekjTUxLfWanTS1witau" TargetMode="External"/><Relationship Id="rId4" Type="http://schemas.openxmlformats.org/officeDocument/2006/relationships/hyperlink" Target="https://drive.google.com/open?id=1Ro6ZNkwnewQ_BgF3Aa7Ucnrn1vZ8P9mP" TargetMode="External"/><Relationship Id="rId9" Type="http://schemas.openxmlformats.org/officeDocument/2006/relationships/hyperlink" Target="https://drive.google.com/open?id=1Ch7mWCrNfLzSEW-UNbLPzgjbnVGURA17" TargetMode="External"/><Relationship Id="rId14" Type="http://schemas.openxmlformats.org/officeDocument/2006/relationships/hyperlink" Target="https://drive.google.com/open?id=1kxQFJX8SvB5CaxCNmITrSuHkF4zR7hmt" TargetMode="External"/><Relationship Id="rId22" Type="http://schemas.openxmlformats.org/officeDocument/2006/relationships/hyperlink" Target="https://drive.google.com/open?id=1DXExLrVyDGgRG_JL_-GCMJfB_8goJQEC" TargetMode="External"/><Relationship Id="rId27" Type="http://schemas.openxmlformats.org/officeDocument/2006/relationships/hyperlink" Target="https://drive.google.com/open?id=1WJ30oxrw82DmVqrwOVvv2lq0Non0SSRE" TargetMode="External"/><Relationship Id="rId30" Type="http://schemas.openxmlformats.org/officeDocument/2006/relationships/hyperlink" Target="https://drive.google.com/open?id=1p2sLqs3H0spnoodK7Y1yOk5DBAOHxGCv" TargetMode="External"/><Relationship Id="rId35" Type="http://schemas.openxmlformats.org/officeDocument/2006/relationships/hyperlink" Target="https://drive.google.com/open?id=1v9tIH98pR4nyHvfS2NngWfVItpFZddj5" TargetMode="External"/><Relationship Id="rId43" Type="http://schemas.openxmlformats.org/officeDocument/2006/relationships/hyperlink" Target="https://drive.google.com/open?id=17mPH15UOFJIVhNzi8cdHhney8Q-upaKJ" TargetMode="External"/><Relationship Id="rId8" Type="http://schemas.openxmlformats.org/officeDocument/2006/relationships/hyperlink" Target="https://drive.google.com/open?id=1QeWGBGaJ1KUYMt2SV4FfAEaqsRik6uZy" TargetMode="External"/><Relationship Id="rId3" Type="http://schemas.openxmlformats.org/officeDocument/2006/relationships/hyperlink" Target="https://drive.google.com/open?id=1ulwKVGkKlgJRSa7QqT5Ldx6ulr7cLmti" TargetMode="External"/><Relationship Id="rId12" Type="http://schemas.openxmlformats.org/officeDocument/2006/relationships/hyperlink" Target="https://drive.google.com/open?id=1ZVh2aDLVxWXNaQcJT4HbiJhm3armtxWL" TargetMode="External"/><Relationship Id="rId17" Type="http://schemas.openxmlformats.org/officeDocument/2006/relationships/hyperlink" Target="https://drive.google.com/open?id=1NoaLudnXf_N8c6qj4V1DQLTW8D6DeOZi" TargetMode="External"/><Relationship Id="rId25" Type="http://schemas.openxmlformats.org/officeDocument/2006/relationships/hyperlink" Target="https://drive.google.com/open?id=1tG39diyBYprnhWmNZdMLGmJSXmz0T0ux" TargetMode="External"/><Relationship Id="rId33" Type="http://schemas.openxmlformats.org/officeDocument/2006/relationships/hyperlink" Target="https://drive.google.com/open?id=1TSxVX2ubarC90-41FErz2do9vM-98VVG" TargetMode="External"/><Relationship Id="rId38" Type="http://schemas.openxmlformats.org/officeDocument/2006/relationships/hyperlink" Target="https://drive.google.com/open?id=1MdloSJhjwssyujBEyGCCUiNpvsc4nhuS" TargetMode="External"/><Relationship Id="rId20" Type="http://schemas.openxmlformats.org/officeDocument/2006/relationships/hyperlink" Target="https://drive.google.com/open?id=10MpATqDj8_bdg-8_PAff4S9gixRFDn4-" TargetMode="External"/><Relationship Id="rId41" Type="http://schemas.openxmlformats.org/officeDocument/2006/relationships/hyperlink" Target="https://drive.google.com/open?id=18dC02uCxbVC4YRL8gC0f8AkRkAEKdNz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7225B-6C53-4D5C-8E37-B7A3EB30D50B}">
  <dimension ref="C2:D19"/>
  <sheetViews>
    <sheetView tabSelected="1" topLeftCell="A4" workbookViewId="0">
      <selection activeCell="D14" sqref="D14"/>
    </sheetView>
  </sheetViews>
  <sheetFormatPr baseColWidth="10" defaultRowHeight="21" customHeight="1" x14ac:dyDescent="0.25"/>
  <cols>
    <col min="1" max="2" width="11.42578125" style="1"/>
    <col min="3" max="3" width="32.28515625" style="1" customWidth="1"/>
    <col min="4" max="4" width="15.85546875" style="1" customWidth="1"/>
    <col min="5" max="16384" width="11.42578125" style="1"/>
  </cols>
  <sheetData>
    <row r="2" spans="3:4" ht="21" customHeight="1" x14ac:dyDescent="0.25">
      <c r="C2" s="61" t="s">
        <v>0</v>
      </c>
    </row>
    <row r="3" spans="3:4" ht="21" customHeight="1" x14ac:dyDescent="0.25">
      <c r="C3" s="61" t="s">
        <v>1</v>
      </c>
    </row>
    <row r="5" spans="3:4" ht="21" customHeight="1" x14ac:dyDescent="0.25">
      <c r="C5" s="15" t="s">
        <v>2</v>
      </c>
      <c r="D5" s="15"/>
    </row>
    <row r="7" spans="3:4" ht="21" customHeight="1" x14ac:dyDescent="0.25">
      <c r="C7" s="13" t="s">
        <v>3</v>
      </c>
      <c r="D7" s="13"/>
    </row>
    <row r="8" spans="3:4" ht="21" customHeight="1" x14ac:dyDescent="0.25">
      <c r="C8" s="1" t="s">
        <v>4</v>
      </c>
      <c r="D8" s="5">
        <v>152870</v>
      </c>
    </row>
    <row r="9" spans="3:4" ht="21" customHeight="1" x14ac:dyDescent="0.25">
      <c r="C9" s="14" t="s">
        <v>5</v>
      </c>
      <c r="D9" s="8">
        <v>81218</v>
      </c>
    </row>
    <row r="10" spans="3:4" ht="21" customHeight="1" x14ac:dyDescent="0.25">
      <c r="C10" s="9" t="s">
        <v>6</v>
      </c>
      <c r="D10" s="10">
        <f>D8+D9</f>
        <v>234088</v>
      </c>
    </row>
    <row r="13" spans="3:4" ht="21" customHeight="1" x14ac:dyDescent="0.25">
      <c r="C13" s="13" t="s">
        <v>7</v>
      </c>
      <c r="D13" s="13"/>
    </row>
    <row r="14" spans="3:4" ht="21" customHeight="1" x14ac:dyDescent="0.25">
      <c r="C14" s="1" t="s">
        <v>8</v>
      </c>
      <c r="D14" s="5">
        <f>EGRESOS!C19</f>
        <v>109224.18</v>
      </c>
    </row>
    <row r="15" spans="3:4" ht="21" customHeight="1" x14ac:dyDescent="0.25">
      <c r="C15" s="7" t="s">
        <v>9</v>
      </c>
      <c r="D15" s="8">
        <f>EGRESOS!G29</f>
        <v>64507.840000000011</v>
      </c>
    </row>
    <row r="16" spans="3:4" ht="21" customHeight="1" x14ac:dyDescent="0.25">
      <c r="C16" s="9" t="s">
        <v>42</v>
      </c>
      <c r="D16" s="10">
        <f>D14+D15</f>
        <v>173732.02000000002</v>
      </c>
    </row>
    <row r="19" spans="3:4" ht="21" customHeight="1" x14ac:dyDescent="0.25">
      <c r="C19" s="11" t="s">
        <v>46</v>
      </c>
      <c r="D19" s="12">
        <f>D10-D16</f>
        <v>60355.979999999981</v>
      </c>
    </row>
  </sheetData>
  <mergeCells count="1">
    <mergeCell ref="C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0C66-9934-4A3E-8092-B4A7F11E9CC5}">
  <dimension ref="B2:G29"/>
  <sheetViews>
    <sheetView workbookViewId="0">
      <selection activeCell="B27" sqref="B27"/>
    </sheetView>
  </sheetViews>
  <sheetFormatPr baseColWidth="10" defaultRowHeight="18.75" customHeight="1" x14ac:dyDescent="0.25"/>
  <cols>
    <col min="1" max="1" width="11.42578125" style="1"/>
    <col min="2" max="3" width="23.7109375" style="1" customWidth="1"/>
    <col min="4" max="5" width="11.42578125" style="1"/>
    <col min="6" max="7" width="21.42578125" style="1" customWidth="1"/>
    <col min="8" max="16384" width="11.42578125" style="1"/>
  </cols>
  <sheetData>
    <row r="2" spans="2:7" ht="18.75" customHeight="1" x14ac:dyDescent="0.25">
      <c r="B2" s="3" t="s">
        <v>41</v>
      </c>
      <c r="C2" s="3"/>
      <c r="D2" s="4"/>
      <c r="E2" s="4"/>
      <c r="F2" s="3" t="s">
        <v>32</v>
      </c>
      <c r="G2" s="3"/>
    </row>
    <row r="3" spans="2:7" ht="18.75" customHeight="1" x14ac:dyDescent="0.25">
      <c r="F3" s="2"/>
    </row>
    <row r="4" spans="2:7" ht="18.75" customHeight="1" x14ac:dyDescent="0.25">
      <c r="B4" s="62" t="s">
        <v>10</v>
      </c>
      <c r="C4" s="62" t="s">
        <v>11</v>
      </c>
      <c r="D4" s="4"/>
      <c r="E4" s="4"/>
      <c r="F4" s="62" t="s">
        <v>10</v>
      </c>
      <c r="G4" s="62" t="s">
        <v>11</v>
      </c>
    </row>
    <row r="5" spans="2:7" ht="18.75" customHeight="1" x14ac:dyDescent="0.25">
      <c r="B5" s="63" t="s">
        <v>33</v>
      </c>
      <c r="C5" s="64">
        <v>8800</v>
      </c>
      <c r="D5" s="4"/>
      <c r="E5" s="4"/>
      <c r="F5" s="63" t="s">
        <v>12</v>
      </c>
      <c r="G5" s="64">
        <v>16087.649999999998</v>
      </c>
    </row>
    <row r="6" spans="2:7" ht="18.75" customHeight="1" x14ac:dyDescent="0.25">
      <c r="B6" s="63" t="s">
        <v>34</v>
      </c>
      <c r="C6" s="64">
        <v>322.07</v>
      </c>
      <c r="D6" s="4"/>
      <c r="E6" s="4"/>
      <c r="F6" s="63" t="s">
        <v>13</v>
      </c>
      <c r="G6" s="64">
        <v>2879.4199999999996</v>
      </c>
    </row>
    <row r="7" spans="2:7" ht="18.75" customHeight="1" x14ac:dyDescent="0.25">
      <c r="B7" s="63" t="s">
        <v>35</v>
      </c>
      <c r="C7" s="64">
        <v>134</v>
      </c>
      <c r="D7" s="4"/>
      <c r="E7" s="4"/>
      <c r="F7" s="63" t="s">
        <v>14</v>
      </c>
      <c r="G7" s="64">
        <v>1000</v>
      </c>
    </row>
    <row r="8" spans="2:7" ht="18.75" customHeight="1" x14ac:dyDescent="0.25">
      <c r="B8" s="63" t="s">
        <v>36</v>
      </c>
      <c r="C8" s="64">
        <v>21558.45</v>
      </c>
      <c r="D8" s="4"/>
      <c r="E8" s="4"/>
      <c r="F8" s="63" t="s">
        <v>15</v>
      </c>
      <c r="G8" s="64">
        <v>420.37</v>
      </c>
    </row>
    <row r="9" spans="2:7" ht="18.75" customHeight="1" x14ac:dyDescent="0.25">
      <c r="B9" s="63" t="s">
        <v>37</v>
      </c>
      <c r="C9" s="64">
        <v>420.66</v>
      </c>
      <c r="D9" s="4"/>
      <c r="E9" s="4"/>
      <c r="F9" s="63" t="s">
        <v>16</v>
      </c>
      <c r="G9" s="64">
        <v>1493.02</v>
      </c>
    </row>
    <row r="10" spans="2:7" ht="18.75" customHeight="1" x14ac:dyDescent="0.25">
      <c r="B10" s="63" t="s">
        <v>38</v>
      </c>
      <c r="C10" s="64">
        <v>9710</v>
      </c>
      <c r="D10" s="4"/>
      <c r="E10" s="4"/>
      <c r="F10" s="63" t="s">
        <v>17</v>
      </c>
      <c r="G10" s="64">
        <v>320</v>
      </c>
    </row>
    <row r="11" spans="2:7" ht="18.75" customHeight="1" x14ac:dyDescent="0.25">
      <c r="B11" s="63" t="s">
        <v>18</v>
      </c>
      <c r="C11" s="64">
        <v>63161</v>
      </c>
      <c r="D11" s="4"/>
      <c r="E11" s="4"/>
      <c r="F11" s="63" t="s">
        <v>18</v>
      </c>
      <c r="G11" s="64">
        <v>27700</v>
      </c>
    </row>
    <row r="12" spans="2:7" ht="18.75" customHeight="1" x14ac:dyDescent="0.25">
      <c r="B12" s="63" t="s">
        <v>39</v>
      </c>
      <c r="C12" s="64">
        <v>1500</v>
      </c>
      <c r="D12" s="4"/>
      <c r="E12" s="4"/>
      <c r="F12" s="63" t="s">
        <v>19</v>
      </c>
      <c r="G12" s="64">
        <v>73.540000000000006</v>
      </c>
    </row>
    <row r="13" spans="2:7" ht="18.75" customHeight="1" x14ac:dyDescent="0.25">
      <c r="B13" s="63" t="s">
        <v>40</v>
      </c>
      <c r="C13" s="64">
        <v>4500</v>
      </c>
      <c r="D13" s="4"/>
      <c r="E13" s="4"/>
      <c r="F13" s="63" t="s">
        <v>20</v>
      </c>
      <c r="G13" s="64">
        <v>639.80000000000007</v>
      </c>
    </row>
    <row r="14" spans="2:7" ht="18.75" customHeight="1" x14ac:dyDescent="0.25">
      <c r="B14" s="4"/>
      <c r="C14" s="4"/>
      <c r="D14" s="4"/>
      <c r="E14" s="4"/>
      <c r="F14" s="63" t="s">
        <v>21</v>
      </c>
      <c r="G14" s="64">
        <v>258</v>
      </c>
    </row>
    <row r="15" spans="2:7" ht="18.75" customHeight="1" x14ac:dyDescent="0.25">
      <c r="B15" s="6" t="s">
        <v>45</v>
      </c>
      <c r="C15" s="65">
        <f>SUM(C5:C13)</f>
        <v>110106.18</v>
      </c>
      <c r="D15" s="4"/>
      <c r="E15" s="4"/>
      <c r="F15" s="63" t="s">
        <v>22</v>
      </c>
      <c r="G15" s="64">
        <v>1032.69</v>
      </c>
    </row>
    <row r="16" spans="2:7" ht="18.75" customHeight="1" x14ac:dyDescent="0.25">
      <c r="B16" s="4"/>
      <c r="C16" s="4"/>
      <c r="D16" s="4"/>
      <c r="E16" s="4"/>
      <c r="F16" s="63" t="s">
        <v>23</v>
      </c>
      <c r="G16" s="64">
        <v>1211.79</v>
      </c>
    </row>
    <row r="17" spans="2:7" ht="18.75" customHeight="1" x14ac:dyDescent="0.25">
      <c r="B17" s="63" t="s">
        <v>43</v>
      </c>
      <c r="C17" s="64">
        <v>882</v>
      </c>
      <c r="D17" s="4"/>
      <c r="E17" s="4"/>
      <c r="F17" s="63" t="s">
        <v>24</v>
      </c>
      <c r="G17" s="64">
        <v>625</v>
      </c>
    </row>
    <row r="18" spans="2:7" ht="18.75" customHeight="1" thickBot="1" x14ac:dyDescent="0.3">
      <c r="B18" s="4"/>
      <c r="C18" s="4"/>
      <c r="D18" s="4"/>
      <c r="E18" s="4"/>
      <c r="F18" s="63" t="s">
        <v>25</v>
      </c>
      <c r="G18" s="64">
        <v>5584.16</v>
      </c>
    </row>
    <row r="19" spans="2:7" ht="18.75" customHeight="1" thickBot="1" x14ac:dyDescent="0.3">
      <c r="B19" s="16" t="s">
        <v>31</v>
      </c>
      <c r="C19" s="66">
        <f>C15-C17</f>
        <v>109224.18</v>
      </c>
      <c r="D19" s="4"/>
      <c r="E19" s="4"/>
      <c r="F19" s="63" t="s">
        <v>26</v>
      </c>
      <c r="G19" s="64">
        <v>164.29999999999998</v>
      </c>
    </row>
    <row r="20" spans="2:7" ht="18.75" customHeight="1" x14ac:dyDescent="0.25">
      <c r="B20" s="4"/>
      <c r="C20" s="4"/>
      <c r="D20" s="4"/>
      <c r="E20" s="4"/>
      <c r="F20" s="63" t="s">
        <v>27</v>
      </c>
      <c r="G20" s="64">
        <v>902.15000000000009</v>
      </c>
    </row>
    <row r="21" spans="2:7" ht="18.75" customHeight="1" x14ac:dyDescent="0.25">
      <c r="B21" s="4"/>
      <c r="C21" s="4"/>
      <c r="D21" s="4"/>
      <c r="E21" s="4"/>
      <c r="F21" s="63" t="s">
        <v>28</v>
      </c>
      <c r="G21" s="64">
        <v>1137.2000000000003</v>
      </c>
    </row>
    <row r="22" spans="2:7" ht="18.75" customHeight="1" x14ac:dyDescent="0.25">
      <c r="B22" s="4"/>
      <c r="C22" s="4"/>
      <c r="D22" s="4"/>
      <c r="E22" s="4"/>
      <c r="F22" s="63" t="s">
        <v>29</v>
      </c>
      <c r="G22" s="64">
        <v>765.4</v>
      </c>
    </row>
    <row r="23" spans="2:7" ht="18.75" customHeight="1" x14ac:dyDescent="0.25">
      <c r="B23" s="4"/>
      <c r="C23" s="4"/>
      <c r="D23" s="4"/>
      <c r="E23" s="4"/>
      <c r="F23" s="63" t="s">
        <v>30</v>
      </c>
      <c r="G23" s="64">
        <v>3653.3499999999995</v>
      </c>
    </row>
    <row r="24" spans="2:7" ht="18.75" customHeight="1" x14ac:dyDescent="0.25">
      <c r="B24" s="4"/>
      <c r="C24" s="4"/>
      <c r="D24" s="4"/>
      <c r="E24" s="4"/>
      <c r="F24" s="60"/>
      <c r="G24" s="4"/>
    </row>
    <row r="25" spans="2:7" ht="18.75" customHeight="1" x14ac:dyDescent="0.25">
      <c r="B25" s="4"/>
      <c r="C25" s="4"/>
      <c r="D25" s="4"/>
      <c r="E25" s="4"/>
      <c r="F25" s="6" t="s">
        <v>45</v>
      </c>
      <c r="G25" s="65">
        <v>65947.840000000011</v>
      </c>
    </row>
    <row r="26" spans="2:7" ht="18.75" customHeight="1" x14ac:dyDescent="0.25">
      <c r="B26" s="4"/>
      <c r="C26" s="4"/>
      <c r="D26" s="4"/>
      <c r="E26" s="4"/>
      <c r="F26" s="4"/>
      <c r="G26" s="4"/>
    </row>
    <row r="27" spans="2:7" ht="18.75" customHeight="1" x14ac:dyDescent="0.25">
      <c r="B27" s="4"/>
      <c r="C27" s="4"/>
      <c r="D27" s="4"/>
      <c r="E27" s="4"/>
      <c r="F27" s="63" t="s">
        <v>44</v>
      </c>
      <c r="G27" s="64">
        <v>1440</v>
      </c>
    </row>
    <row r="28" spans="2:7" ht="18.75" customHeight="1" thickBot="1" x14ac:dyDescent="0.3">
      <c r="B28" s="4"/>
      <c r="C28" s="4"/>
      <c r="D28" s="4"/>
      <c r="E28" s="4"/>
      <c r="F28" s="4"/>
      <c r="G28" s="4"/>
    </row>
    <row r="29" spans="2:7" ht="18.75" customHeight="1" thickBot="1" x14ac:dyDescent="0.3">
      <c r="B29" s="4"/>
      <c r="C29" s="4"/>
      <c r="D29" s="4"/>
      <c r="E29" s="4"/>
      <c r="F29" s="16" t="s">
        <v>31</v>
      </c>
      <c r="G29" s="66">
        <f>G25-G27</f>
        <v>64507.840000000011</v>
      </c>
    </row>
  </sheetData>
  <mergeCells count="2">
    <mergeCell ref="B2:C2"/>
    <mergeCell ref="F2:G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BC6DB-F4BC-4176-B253-2900CC14B198}">
  <dimension ref="B3:J95"/>
  <sheetViews>
    <sheetView workbookViewId="0">
      <selection activeCell="E4" sqref="E4"/>
    </sheetView>
  </sheetViews>
  <sheetFormatPr baseColWidth="10" defaultRowHeight="18.75" customHeight="1" x14ac:dyDescent="0.25"/>
  <cols>
    <col min="1" max="2" width="11.42578125" style="1"/>
    <col min="3" max="3" width="31.140625" style="1" customWidth="1"/>
    <col min="4" max="4" width="14.85546875" style="1" customWidth="1"/>
    <col min="5" max="5" width="49.85546875" style="1" bestFit="1" customWidth="1"/>
    <col min="6" max="6" width="9.140625" style="1" customWidth="1"/>
    <col min="7" max="7" width="14.28515625" style="1" customWidth="1"/>
    <col min="8" max="8" width="11.42578125" style="1"/>
    <col min="9" max="9" width="18.42578125" style="1" customWidth="1"/>
    <col min="10" max="10" width="18.85546875" style="1" customWidth="1"/>
    <col min="11" max="16384" width="11.42578125" style="1"/>
  </cols>
  <sheetData>
    <row r="3" spans="2:10" ht="18.75" customHeight="1" x14ac:dyDescent="0.25">
      <c r="B3" s="82"/>
      <c r="C3" s="83" t="s">
        <v>316</v>
      </c>
      <c r="D3" s="70"/>
      <c r="E3" s="70"/>
      <c r="F3" s="70"/>
      <c r="G3" s="70"/>
    </row>
    <row r="4" spans="2:10" ht="18.75" customHeight="1" x14ac:dyDescent="0.25">
      <c r="B4" s="70"/>
      <c r="C4" s="83" t="s">
        <v>317</v>
      </c>
      <c r="D4" s="70"/>
      <c r="E4" s="70"/>
      <c r="F4" s="70"/>
      <c r="G4" s="70"/>
    </row>
    <row r="5" spans="2:10" ht="18.75" customHeight="1" x14ac:dyDescent="0.25">
      <c r="B5" s="18"/>
      <c r="C5" s="17"/>
      <c r="D5" s="19"/>
      <c r="E5" s="71"/>
      <c r="F5" s="18"/>
      <c r="G5" s="71"/>
    </row>
    <row r="6" spans="2:10" ht="18.75" customHeight="1" x14ac:dyDescent="0.25">
      <c r="B6" s="18"/>
      <c r="C6" s="72" t="s">
        <v>318</v>
      </c>
      <c r="D6" s="19"/>
      <c r="E6" s="71"/>
      <c r="F6" s="18"/>
      <c r="G6" s="71"/>
    </row>
    <row r="7" spans="2:10" ht="18.75" customHeight="1" x14ac:dyDescent="0.25">
      <c r="B7" s="18"/>
      <c r="C7" s="17"/>
      <c r="D7" s="19"/>
      <c r="E7" s="71"/>
      <c r="F7" s="18"/>
      <c r="G7" s="71"/>
      <c r="I7" s="68" t="s">
        <v>314</v>
      </c>
      <c r="J7" s="68"/>
    </row>
    <row r="8" spans="2:10" ht="18.75" customHeight="1" x14ac:dyDescent="0.25">
      <c r="B8" s="87">
        <v>1</v>
      </c>
      <c r="C8" s="87" t="s">
        <v>319</v>
      </c>
      <c r="D8" s="87"/>
      <c r="E8" s="87" t="s">
        <v>320</v>
      </c>
      <c r="F8" s="18"/>
      <c r="G8" s="73" t="s">
        <v>10</v>
      </c>
      <c r="I8" s="69" t="s">
        <v>10</v>
      </c>
      <c r="J8" s="69" t="s">
        <v>309</v>
      </c>
    </row>
    <row r="9" spans="2:10" ht="18.75" customHeight="1" x14ac:dyDescent="0.25">
      <c r="B9" s="44"/>
      <c r="C9" s="43" t="s">
        <v>321</v>
      </c>
      <c r="D9" s="88">
        <v>1336.5</v>
      </c>
      <c r="E9" s="89" t="s">
        <v>322</v>
      </c>
      <c r="F9" s="18"/>
      <c r="G9" s="71" t="s">
        <v>18</v>
      </c>
      <c r="I9" s="25" t="s">
        <v>34</v>
      </c>
      <c r="J9" s="67">
        <v>322.07</v>
      </c>
    </row>
    <row r="10" spans="2:10" ht="18.75" customHeight="1" x14ac:dyDescent="0.25">
      <c r="B10" s="44"/>
      <c r="C10" s="43" t="s">
        <v>321</v>
      </c>
      <c r="D10" s="88">
        <v>346.5</v>
      </c>
      <c r="E10" s="89" t="s">
        <v>322</v>
      </c>
      <c r="F10" s="18"/>
      <c r="G10" s="71" t="s">
        <v>18</v>
      </c>
      <c r="I10" s="25" t="s">
        <v>33</v>
      </c>
      <c r="J10" s="67">
        <v>8800</v>
      </c>
    </row>
    <row r="11" spans="2:10" ht="18.75" customHeight="1" x14ac:dyDescent="0.25">
      <c r="B11" s="44"/>
      <c r="C11" s="43" t="s">
        <v>321</v>
      </c>
      <c r="D11" s="88">
        <v>439</v>
      </c>
      <c r="E11" s="89" t="s">
        <v>322</v>
      </c>
      <c r="F11" s="18"/>
      <c r="G11" s="71" t="s">
        <v>18</v>
      </c>
      <c r="I11" s="25" t="s">
        <v>35</v>
      </c>
      <c r="J11" s="67">
        <v>134</v>
      </c>
    </row>
    <row r="12" spans="2:10" ht="18.75" customHeight="1" x14ac:dyDescent="0.25">
      <c r="B12" s="44"/>
      <c r="C12" s="43"/>
      <c r="D12" s="90"/>
      <c r="E12" s="89"/>
      <c r="F12" s="18"/>
      <c r="G12" s="71"/>
      <c r="I12" s="25" t="s">
        <v>37</v>
      </c>
      <c r="J12" s="67">
        <v>420.65999999999997</v>
      </c>
    </row>
    <row r="13" spans="2:10" ht="18.75" customHeight="1" x14ac:dyDescent="0.25">
      <c r="B13" s="18"/>
      <c r="C13" s="75" t="s">
        <v>323</v>
      </c>
      <c r="D13" s="75">
        <f>SUM(D9:D11)</f>
        <v>2122</v>
      </c>
      <c r="E13" s="71"/>
      <c r="F13" s="18"/>
      <c r="G13" s="71"/>
      <c r="I13" s="25" t="s">
        <v>36</v>
      </c>
      <c r="J13" s="67">
        <v>21558.45</v>
      </c>
    </row>
    <row r="14" spans="2:10" ht="18.75" customHeight="1" x14ac:dyDescent="0.25">
      <c r="B14" s="18"/>
      <c r="C14" s="17"/>
      <c r="D14" s="19"/>
      <c r="E14" s="71"/>
      <c r="F14" s="18"/>
      <c r="G14" s="71"/>
      <c r="I14" s="25" t="s">
        <v>38</v>
      </c>
      <c r="J14" s="67">
        <v>9650</v>
      </c>
    </row>
    <row r="15" spans="2:10" ht="18.75" customHeight="1" x14ac:dyDescent="0.25">
      <c r="B15" s="87">
        <v>2</v>
      </c>
      <c r="C15" s="87" t="s">
        <v>324</v>
      </c>
      <c r="D15" s="87"/>
      <c r="E15" s="87" t="s">
        <v>320</v>
      </c>
      <c r="F15" s="18"/>
      <c r="G15" s="73"/>
      <c r="I15" s="25" t="s">
        <v>18</v>
      </c>
      <c r="J15" s="67">
        <v>63161</v>
      </c>
    </row>
    <row r="16" spans="2:10" ht="18.75" customHeight="1" x14ac:dyDescent="0.25">
      <c r="B16" s="44"/>
      <c r="C16" s="43" t="s">
        <v>325</v>
      </c>
      <c r="D16" s="88">
        <v>21558.45</v>
      </c>
      <c r="E16" s="89" t="s">
        <v>326</v>
      </c>
      <c r="F16" s="18"/>
      <c r="G16" s="71" t="s">
        <v>36</v>
      </c>
      <c r="I16" s="25" t="s">
        <v>370</v>
      </c>
      <c r="J16" s="67">
        <v>60</v>
      </c>
    </row>
    <row r="17" spans="2:10" ht="18.75" customHeight="1" x14ac:dyDescent="0.25">
      <c r="B17" s="44"/>
      <c r="C17" s="43" t="s">
        <v>327</v>
      </c>
      <c r="D17" s="88">
        <v>7999</v>
      </c>
      <c r="E17" s="89" t="s">
        <v>326</v>
      </c>
      <c r="F17" s="18"/>
      <c r="G17" s="71" t="s">
        <v>18</v>
      </c>
      <c r="I17" s="25" t="s">
        <v>39</v>
      </c>
      <c r="J17" s="67">
        <v>1500</v>
      </c>
    </row>
    <row r="18" spans="2:10" ht="18.75" customHeight="1" x14ac:dyDescent="0.25">
      <c r="B18" s="44"/>
      <c r="C18" s="43" t="s">
        <v>327</v>
      </c>
      <c r="D18" s="88">
        <v>9345</v>
      </c>
      <c r="E18" s="89" t="s">
        <v>326</v>
      </c>
      <c r="F18" s="18"/>
      <c r="G18" s="71" t="s">
        <v>18</v>
      </c>
      <c r="I18" s="25" t="s">
        <v>40</v>
      </c>
      <c r="J18" s="67">
        <v>4500</v>
      </c>
    </row>
    <row r="19" spans="2:10" ht="18.75" customHeight="1" x14ac:dyDescent="0.25">
      <c r="B19" s="44"/>
      <c r="C19" s="43" t="s">
        <v>321</v>
      </c>
      <c r="D19" s="88">
        <v>2673</v>
      </c>
      <c r="E19" s="89" t="s">
        <v>326</v>
      </c>
      <c r="F19" s="18"/>
      <c r="G19" s="71" t="s">
        <v>18</v>
      </c>
    </row>
    <row r="20" spans="2:10" ht="18.75" customHeight="1" x14ac:dyDescent="0.25">
      <c r="B20" s="44"/>
      <c r="C20" s="43" t="s">
        <v>327</v>
      </c>
      <c r="D20" s="88">
        <v>8000</v>
      </c>
      <c r="E20" s="89" t="s">
        <v>326</v>
      </c>
      <c r="F20" s="18"/>
      <c r="G20" s="71" t="s">
        <v>18</v>
      </c>
      <c r="I20" s="21" t="s">
        <v>313</v>
      </c>
      <c r="J20" s="22">
        <v>110106.18</v>
      </c>
    </row>
    <row r="21" spans="2:10" ht="18.75" customHeight="1" x14ac:dyDescent="0.25">
      <c r="B21" s="44"/>
      <c r="C21" s="43" t="s">
        <v>328</v>
      </c>
      <c r="D21" s="88">
        <v>322.07</v>
      </c>
      <c r="E21" s="89" t="s">
        <v>326</v>
      </c>
      <c r="F21" s="18"/>
      <c r="G21" s="71" t="s">
        <v>34</v>
      </c>
    </row>
    <row r="22" spans="2:10" ht="18.75" customHeight="1" x14ac:dyDescent="0.25">
      <c r="B22" s="44"/>
      <c r="C22" s="43" t="s">
        <v>329</v>
      </c>
      <c r="D22" s="90">
        <f>369*1.14</f>
        <v>420.65999999999997</v>
      </c>
      <c r="E22" s="89" t="s">
        <v>330</v>
      </c>
      <c r="F22" s="18"/>
      <c r="G22" s="71" t="s">
        <v>37</v>
      </c>
    </row>
    <row r="23" spans="2:10" ht="18.75" customHeight="1" x14ac:dyDescent="0.25">
      <c r="B23" s="44"/>
      <c r="C23" s="43"/>
      <c r="D23" s="90"/>
      <c r="E23" s="89"/>
      <c r="F23" s="18"/>
      <c r="G23" s="71"/>
    </row>
    <row r="24" spans="2:10" ht="18.75" customHeight="1" x14ac:dyDescent="0.25">
      <c r="B24" s="18"/>
      <c r="C24" s="75" t="s">
        <v>331</v>
      </c>
      <c r="D24" s="75">
        <f>SUM(D16:D22)</f>
        <v>50318.18</v>
      </c>
      <c r="E24" s="71"/>
      <c r="F24" s="18"/>
      <c r="G24" s="71"/>
    </row>
    <row r="25" spans="2:10" ht="18.75" customHeight="1" x14ac:dyDescent="0.25">
      <c r="B25" s="18"/>
      <c r="C25" s="17"/>
      <c r="D25" s="19"/>
      <c r="E25" s="71"/>
      <c r="F25" s="18"/>
      <c r="G25" s="71"/>
    </row>
    <row r="26" spans="2:10" ht="18.75" customHeight="1" x14ac:dyDescent="0.25">
      <c r="B26" s="87">
        <v>3</v>
      </c>
      <c r="C26" s="87" t="s">
        <v>332</v>
      </c>
      <c r="D26" s="87"/>
      <c r="E26" s="87" t="s">
        <v>320</v>
      </c>
      <c r="F26" s="18"/>
      <c r="G26" s="73"/>
    </row>
    <row r="27" spans="2:10" ht="18.75" customHeight="1" x14ac:dyDescent="0.25">
      <c r="B27" s="91">
        <v>45660</v>
      </c>
      <c r="C27" s="92" t="s">
        <v>333</v>
      </c>
      <c r="D27" s="92"/>
      <c r="E27" s="92"/>
      <c r="F27" s="18"/>
      <c r="G27" s="76"/>
    </row>
    <row r="28" spans="2:10" ht="18.75" customHeight="1" x14ac:dyDescent="0.25">
      <c r="B28" s="44"/>
      <c r="C28" s="43" t="s">
        <v>334</v>
      </c>
      <c r="D28" s="88">
        <v>1250</v>
      </c>
      <c r="E28" s="93" t="s">
        <v>335</v>
      </c>
      <c r="F28" s="18"/>
      <c r="G28" s="71" t="s">
        <v>38</v>
      </c>
    </row>
    <row r="29" spans="2:10" ht="18.75" customHeight="1" x14ac:dyDescent="0.25">
      <c r="B29" s="44"/>
      <c r="C29" s="43" t="s">
        <v>336</v>
      </c>
      <c r="D29" s="88">
        <v>1250</v>
      </c>
      <c r="E29" s="93" t="s">
        <v>337</v>
      </c>
      <c r="F29" s="18"/>
      <c r="G29" s="71" t="s">
        <v>38</v>
      </c>
    </row>
    <row r="30" spans="2:10" ht="18.75" customHeight="1" x14ac:dyDescent="0.25">
      <c r="B30" s="44"/>
      <c r="C30" s="25"/>
      <c r="D30" s="88"/>
      <c r="E30" s="93" t="s">
        <v>338</v>
      </c>
      <c r="F30" s="77" t="s">
        <v>339</v>
      </c>
      <c r="G30" s="71" t="s">
        <v>38</v>
      </c>
    </row>
    <row r="31" spans="2:10" ht="18.75" customHeight="1" x14ac:dyDescent="0.25">
      <c r="B31" s="44"/>
      <c r="C31" s="43" t="s">
        <v>340</v>
      </c>
      <c r="D31" s="88">
        <v>625</v>
      </c>
      <c r="E31" s="93" t="s">
        <v>341</v>
      </c>
      <c r="F31" s="18"/>
      <c r="G31" s="71" t="s">
        <v>38</v>
      </c>
    </row>
    <row r="32" spans="2:10" ht="18.75" customHeight="1" x14ac:dyDescent="0.25">
      <c r="B32" s="44"/>
      <c r="C32" s="43" t="s">
        <v>342</v>
      </c>
      <c r="D32" s="88">
        <v>625</v>
      </c>
      <c r="E32" s="93" t="s">
        <v>343</v>
      </c>
      <c r="F32" s="18"/>
      <c r="G32" s="71" t="s">
        <v>38</v>
      </c>
    </row>
    <row r="33" spans="2:7" ht="18.75" customHeight="1" x14ac:dyDescent="0.25">
      <c r="B33" s="44"/>
      <c r="C33" s="43" t="s">
        <v>344</v>
      </c>
      <c r="D33" s="88">
        <v>250</v>
      </c>
      <c r="E33" s="93" t="s">
        <v>345</v>
      </c>
      <c r="F33" s="18"/>
      <c r="G33" s="71" t="s">
        <v>38</v>
      </c>
    </row>
    <row r="34" spans="2:7" ht="18.75" customHeight="1" x14ac:dyDescent="0.25">
      <c r="B34" s="44"/>
      <c r="C34" s="43" t="s">
        <v>346</v>
      </c>
      <c r="D34" s="88">
        <v>250</v>
      </c>
      <c r="E34" s="93" t="s">
        <v>347</v>
      </c>
      <c r="F34" s="18"/>
      <c r="G34" s="71" t="s">
        <v>38</v>
      </c>
    </row>
    <row r="35" spans="2:7" ht="18.75" customHeight="1" x14ac:dyDescent="0.25">
      <c r="B35" s="44"/>
      <c r="C35" s="43" t="s">
        <v>348</v>
      </c>
      <c r="D35" s="88">
        <v>150</v>
      </c>
      <c r="E35" s="93" t="s">
        <v>349</v>
      </c>
      <c r="F35" s="18"/>
      <c r="G35" s="71" t="s">
        <v>38</v>
      </c>
    </row>
    <row r="36" spans="2:7" ht="18.75" customHeight="1" x14ac:dyDescent="0.25">
      <c r="B36" s="44"/>
      <c r="C36" s="43" t="s">
        <v>350</v>
      </c>
      <c r="D36" s="88">
        <v>150</v>
      </c>
      <c r="E36" s="93" t="s">
        <v>351</v>
      </c>
      <c r="F36" s="18"/>
      <c r="G36" s="71" t="s">
        <v>38</v>
      </c>
    </row>
    <row r="37" spans="2:7" ht="18.75" customHeight="1" x14ac:dyDescent="0.25">
      <c r="B37" s="44"/>
      <c r="C37" s="43" t="s">
        <v>352</v>
      </c>
      <c r="D37" s="88">
        <v>150</v>
      </c>
      <c r="E37" s="93" t="s">
        <v>353</v>
      </c>
      <c r="F37" s="18"/>
      <c r="G37" s="71" t="s">
        <v>38</v>
      </c>
    </row>
    <row r="38" spans="2:7" ht="18.75" customHeight="1" x14ac:dyDescent="0.25">
      <c r="B38" s="44"/>
      <c r="C38" s="43" t="s">
        <v>354</v>
      </c>
      <c r="D38" s="88">
        <v>150</v>
      </c>
      <c r="E38" s="93" t="s">
        <v>355</v>
      </c>
      <c r="F38" s="18"/>
      <c r="G38" s="71" t="s">
        <v>38</v>
      </c>
    </row>
    <row r="39" spans="2:7" ht="18.75" customHeight="1" x14ac:dyDescent="0.25">
      <c r="B39" s="44"/>
      <c r="C39" s="43" t="s">
        <v>356</v>
      </c>
      <c r="D39" s="88">
        <v>150</v>
      </c>
      <c r="E39" s="93" t="s">
        <v>357</v>
      </c>
      <c r="F39" s="18"/>
      <c r="G39" s="71" t="s">
        <v>38</v>
      </c>
    </row>
    <row r="40" spans="2:7" ht="18.75" customHeight="1" x14ac:dyDescent="0.25">
      <c r="B40" s="44"/>
      <c r="C40" s="43" t="s">
        <v>358</v>
      </c>
      <c r="D40" s="88">
        <v>150</v>
      </c>
      <c r="E40" s="93" t="s">
        <v>359</v>
      </c>
      <c r="F40" s="18"/>
      <c r="G40" s="71" t="s">
        <v>38</v>
      </c>
    </row>
    <row r="41" spans="2:7" ht="18.75" customHeight="1" x14ac:dyDescent="0.25">
      <c r="B41" s="44"/>
      <c r="C41" s="43" t="s">
        <v>360</v>
      </c>
      <c r="D41" s="88">
        <v>250</v>
      </c>
      <c r="E41" s="93" t="s">
        <v>361</v>
      </c>
      <c r="F41" s="18"/>
      <c r="G41" s="71" t="s">
        <v>38</v>
      </c>
    </row>
    <row r="42" spans="2:7" ht="18.75" customHeight="1" x14ac:dyDescent="0.25">
      <c r="B42" s="44"/>
      <c r="C42" s="43" t="s">
        <v>362</v>
      </c>
      <c r="D42" s="88">
        <v>250</v>
      </c>
      <c r="E42" s="93" t="s">
        <v>363</v>
      </c>
      <c r="F42" s="18"/>
      <c r="G42" s="71" t="s">
        <v>38</v>
      </c>
    </row>
    <row r="43" spans="2:7" ht="18.75" customHeight="1" x14ac:dyDescent="0.25">
      <c r="B43" s="44"/>
      <c r="C43" s="43" t="s">
        <v>364</v>
      </c>
      <c r="D43" s="88">
        <v>150</v>
      </c>
      <c r="E43" s="93" t="s">
        <v>365</v>
      </c>
      <c r="F43" s="18"/>
      <c r="G43" s="71" t="s">
        <v>38</v>
      </c>
    </row>
    <row r="44" spans="2:7" ht="18.75" customHeight="1" x14ac:dyDescent="0.25">
      <c r="B44" s="44"/>
      <c r="C44" s="43" t="s">
        <v>366</v>
      </c>
      <c r="D44" s="88">
        <v>250</v>
      </c>
      <c r="E44" s="93" t="s">
        <v>367</v>
      </c>
      <c r="F44" s="18"/>
      <c r="G44" s="71" t="s">
        <v>38</v>
      </c>
    </row>
    <row r="45" spans="2:7" ht="18.75" customHeight="1" x14ac:dyDescent="0.25">
      <c r="B45" s="44"/>
      <c r="C45" s="43" t="s">
        <v>368</v>
      </c>
      <c r="D45" s="88">
        <v>60</v>
      </c>
      <c r="E45" s="93" t="s">
        <v>369</v>
      </c>
      <c r="F45" s="18"/>
      <c r="G45" s="71" t="s">
        <v>370</v>
      </c>
    </row>
    <row r="46" spans="2:7" ht="18.75" customHeight="1" x14ac:dyDescent="0.25">
      <c r="B46" s="44"/>
      <c r="C46" s="43" t="s">
        <v>371</v>
      </c>
      <c r="D46" s="88">
        <v>250</v>
      </c>
      <c r="E46" s="93" t="s">
        <v>372</v>
      </c>
      <c r="F46" s="18"/>
      <c r="G46" s="71" t="s">
        <v>38</v>
      </c>
    </row>
    <row r="47" spans="2:7" ht="18.75" customHeight="1" x14ac:dyDescent="0.25">
      <c r="B47" s="44"/>
      <c r="C47" s="43" t="s">
        <v>373</v>
      </c>
      <c r="D47" s="88">
        <v>1250</v>
      </c>
      <c r="E47" s="93" t="s">
        <v>374</v>
      </c>
      <c r="F47" s="18"/>
      <c r="G47" s="71" t="s">
        <v>38</v>
      </c>
    </row>
    <row r="48" spans="2:7" ht="18.75" customHeight="1" x14ac:dyDescent="0.25">
      <c r="B48" s="44"/>
      <c r="C48" s="43" t="s">
        <v>375</v>
      </c>
      <c r="D48" s="88">
        <v>1700</v>
      </c>
      <c r="E48" s="93" t="s">
        <v>376</v>
      </c>
      <c r="F48" s="18"/>
      <c r="G48" s="71" t="s">
        <v>38</v>
      </c>
    </row>
    <row r="49" spans="2:7" ht="18.75" customHeight="1" x14ac:dyDescent="0.25">
      <c r="B49" s="44"/>
      <c r="C49" s="43" t="s">
        <v>377</v>
      </c>
      <c r="D49" s="88">
        <v>150</v>
      </c>
      <c r="E49" s="93" t="s">
        <v>378</v>
      </c>
      <c r="F49" s="18"/>
      <c r="G49" s="71" t="s">
        <v>38</v>
      </c>
    </row>
    <row r="50" spans="2:7" ht="18.75" customHeight="1" x14ac:dyDescent="0.25">
      <c r="B50" s="44"/>
      <c r="C50" s="43" t="s">
        <v>379</v>
      </c>
      <c r="D50" s="94">
        <v>250</v>
      </c>
      <c r="E50" s="95" t="s">
        <v>380</v>
      </c>
      <c r="F50" s="18"/>
      <c r="G50" s="84" t="s">
        <v>38</v>
      </c>
    </row>
    <row r="51" spans="2:7" ht="18.75" customHeight="1" x14ac:dyDescent="0.25">
      <c r="B51" s="18"/>
      <c r="D51" s="74"/>
      <c r="E51" s="71"/>
      <c r="F51" s="18"/>
      <c r="G51" s="71"/>
    </row>
    <row r="52" spans="2:7" ht="18.75" customHeight="1" x14ac:dyDescent="0.25">
      <c r="B52" s="18"/>
      <c r="D52" s="78">
        <f>SUM(D28:D50)</f>
        <v>9710</v>
      </c>
      <c r="E52" s="71"/>
      <c r="F52" s="18"/>
      <c r="G52" s="71"/>
    </row>
    <row r="53" spans="2:7" ht="18.75" customHeight="1" x14ac:dyDescent="0.25">
      <c r="B53" s="18"/>
      <c r="D53" s="19"/>
      <c r="E53" s="71"/>
      <c r="F53" s="18"/>
      <c r="G53" s="71"/>
    </row>
    <row r="54" spans="2:7" ht="18.75" customHeight="1" x14ac:dyDescent="0.25">
      <c r="B54" s="91">
        <v>45691</v>
      </c>
      <c r="C54" s="92" t="s">
        <v>381</v>
      </c>
      <c r="D54" s="92"/>
      <c r="E54" s="92"/>
      <c r="F54" s="18"/>
      <c r="G54" s="76" t="s">
        <v>10</v>
      </c>
    </row>
    <row r="55" spans="2:7" ht="18.75" customHeight="1" x14ac:dyDescent="0.25">
      <c r="B55" s="44"/>
      <c r="C55" s="43" t="s">
        <v>382</v>
      </c>
      <c r="D55" s="88">
        <v>13914</v>
      </c>
      <c r="E55" s="95" t="s">
        <v>380</v>
      </c>
      <c r="F55" s="18"/>
      <c r="G55" s="84" t="s">
        <v>18</v>
      </c>
    </row>
    <row r="56" spans="2:7" ht="18.75" customHeight="1" x14ac:dyDescent="0.25">
      <c r="B56" s="44"/>
      <c r="C56" s="25"/>
      <c r="D56" s="25"/>
      <c r="E56" s="44"/>
      <c r="F56" s="18"/>
      <c r="G56" s="18"/>
    </row>
    <row r="57" spans="2:7" ht="18.75" customHeight="1" x14ac:dyDescent="0.25">
      <c r="B57" s="44"/>
      <c r="C57" s="43" t="s">
        <v>383</v>
      </c>
      <c r="D57" s="88">
        <v>19000</v>
      </c>
      <c r="E57" s="93" t="s">
        <v>384</v>
      </c>
      <c r="F57" s="18"/>
      <c r="G57" s="71" t="s">
        <v>18</v>
      </c>
    </row>
    <row r="58" spans="2:7" ht="18.75" customHeight="1" x14ac:dyDescent="0.25">
      <c r="B58" s="44"/>
      <c r="C58" s="25"/>
      <c r="D58" s="25"/>
      <c r="E58" s="93" t="s">
        <v>385</v>
      </c>
      <c r="F58" s="18"/>
      <c r="G58" s="71"/>
    </row>
    <row r="59" spans="2:7" ht="18.75" customHeight="1" x14ac:dyDescent="0.25">
      <c r="B59" s="44"/>
      <c r="C59" s="25"/>
      <c r="D59" s="25"/>
      <c r="E59" s="93" t="s">
        <v>386</v>
      </c>
      <c r="F59" s="18"/>
      <c r="G59" s="71"/>
    </row>
    <row r="60" spans="2:7" ht="18.75" customHeight="1" x14ac:dyDescent="0.25">
      <c r="B60" s="44"/>
      <c r="C60" s="43" t="s">
        <v>387</v>
      </c>
      <c r="D60" s="88">
        <v>108</v>
      </c>
      <c r="E60" s="93" t="s">
        <v>388</v>
      </c>
      <c r="F60" s="18"/>
      <c r="G60" s="71" t="s">
        <v>18</v>
      </c>
    </row>
    <row r="61" spans="2:7" ht="18.75" customHeight="1" x14ac:dyDescent="0.25">
      <c r="B61" s="18"/>
      <c r="D61" s="74"/>
      <c r="E61" s="71"/>
      <c r="F61" s="18"/>
      <c r="G61" s="71"/>
    </row>
    <row r="62" spans="2:7" ht="18.75" customHeight="1" x14ac:dyDescent="0.25">
      <c r="B62" s="18"/>
      <c r="D62" s="78">
        <f>SUM(D55:D60)</f>
        <v>33022</v>
      </c>
      <c r="E62" s="85" t="s">
        <v>389</v>
      </c>
      <c r="F62" s="18">
        <v>8000</v>
      </c>
      <c r="G62" s="71"/>
    </row>
    <row r="63" spans="2:7" ht="18.75" customHeight="1" x14ac:dyDescent="0.25">
      <c r="B63" s="18"/>
      <c r="D63" s="74"/>
      <c r="E63" s="86" t="s">
        <v>390</v>
      </c>
      <c r="F63" s="18">
        <v>10000</v>
      </c>
      <c r="G63" s="71"/>
    </row>
    <row r="64" spans="2:7" ht="18.75" customHeight="1" x14ac:dyDescent="0.25">
      <c r="B64" s="18"/>
      <c r="E64" s="71"/>
      <c r="F64" s="18"/>
      <c r="G64" s="71"/>
    </row>
    <row r="65" spans="2:7" ht="18.75" customHeight="1" x14ac:dyDescent="0.25">
      <c r="B65" s="18"/>
      <c r="C65" s="17"/>
      <c r="D65" s="19"/>
      <c r="E65" s="71"/>
      <c r="F65" s="18"/>
      <c r="G65" s="71"/>
    </row>
    <row r="66" spans="2:7" ht="18.75" customHeight="1" x14ac:dyDescent="0.25">
      <c r="B66" s="91">
        <v>45719</v>
      </c>
      <c r="C66" s="92" t="s">
        <v>391</v>
      </c>
      <c r="D66" s="92"/>
      <c r="E66" s="92"/>
      <c r="F66" s="18"/>
      <c r="G66" s="76" t="s">
        <v>10</v>
      </c>
    </row>
    <row r="67" spans="2:7" ht="18.75" customHeight="1" x14ac:dyDescent="0.25">
      <c r="B67" s="44"/>
      <c r="C67" s="43" t="s">
        <v>392</v>
      </c>
      <c r="D67" s="88">
        <v>1500</v>
      </c>
      <c r="E67" s="93" t="s">
        <v>393</v>
      </c>
      <c r="F67" s="18"/>
      <c r="G67" s="71" t="s">
        <v>39</v>
      </c>
    </row>
    <row r="68" spans="2:7" ht="18.75" customHeight="1" x14ac:dyDescent="0.25">
      <c r="B68" s="18"/>
      <c r="C68" s="17"/>
      <c r="D68" s="74"/>
      <c r="E68" s="71"/>
      <c r="F68" s="18"/>
      <c r="G68" s="71"/>
    </row>
    <row r="69" spans="2:7" ht="18.75" customHeight="1" x14ac:dyDescent="0.25">
      <c r="B69" s="18"/>
      <c r="C69" s="17"/>
      <c r="D69" s="78">
        <f>D67</f>
        <v>1500</v>
      </c>
      <c r="E69" s="71"/>
      <c r="F69" s="18"/>
      <c r="G69" s="71"/>
    </row>
    <row r="70" spans="2:7" ht="18.75" customHeight="1" x14ac:dyDescent="0.25">
      <c r="B70" s="18"/>
      <c r="C70" s="17"/>
      <c r="D70" s="74"/>
      <c r="E70" s="71"/>
      <c r="F70" s="18"/>
      <c r="G70" s="71"/>
    </row>
    <row r="71" spans="2:7" ht="18.75" customHeight="1" x14ac:dyDescent="0.25">
      <c r="B71" s="91">
        <v>45750</v>
      </c>
      <c r="C71" s="92" t="s">
        <v>394</v>
      </c>
      <c r="D71" s="92"/>
      <c r="E71" s="92"/>
      <c r="F71" s="18"/>
      <c r="G71" s="76" t="s">
        <v>10</v>
      </c>
    </row>
    <row r="72" spans="2:7" ht="18.75" customHeight="1" x14ac:dyDescent="0.25">
      <c r="B72" s="44"/>
      <c r="C72" s="43" t="s">
        <v>395</v>
      </c>
      <c r="D72" s="88">
        <v>8800</v>
      </c>
      <c r="E72" s="93" t="s">
        <v>396</v>
      </c>
      <c r="F72" s="18"/>
      <c r="G72" s="71" t="s">
        <v>33</v>
      </c>
    </row>
    <row r="73" spans="2:7" ht="18.75" customHeight="1" x14ac:dyDescent="0.25">
      <c r="B73" s="18"/>
      <c r="C73" s="17"/>
      <c r="D73" s="74"/>
      <c r="E73" s="71"/>
      <c r="F73" s="18"/>
      <c r="G73" s="71"/>
    </row>
    <row r="74" spans="2:7" ht="18.75" customHeight="1" x14ac:dyDescent="0.25">
      <c r="B74" s="18"/>
      <c r="C74" s="17"/>
      <c r="D74" s="78">
        <f>D72</f>
        <v>8800</v>
      </c>
      <c r="E74" s="71"/>
      <c r="F74" s="18"/>
      <c r="G74" s="71"/>
    </row>
    <row r="75" spans="2:7" ht="18.75" customHeight="1" x14ac:dyDescent="0.25">
      <c r="B75" s="18"/>
      <c r="C75" s="17"/>
      <c r="D75" s="19"/>
      <c r="E75" s="71"/>
      <c r="F75" s="18"/>
      <c r="G75" s="71"/>
    </row>
    <row r="76" spans="2:7" ht="18.75" customHeight="1" x14ac:dyDescent="0.25">
      <c r="B76" s="91">
        <v>45780</v>
      </c>
      <c r="C76" s="92" t="s">
        <v>40</v>
      </c>
      <c r="D76" s="92"/>
      <c r="E76" s="92"/>
      <c r="F76" s="18"/>
      <c r="G76" s="76" t="s">
        <v>10</v>
      </c>
    </row>
    <row r="77" spans="2:7" ht="18.75" customHeight="1" x14ac:dyDescent="0.25">
      <c r="B77" s="44"/>
      <c r="C77" s="43" t="s">
        <v>397</v>
      </c>
      <c r="D77" s="88">
        <v>4500</v>
      </c>
      <c r="E77" s="93" t="s">
        <v>398</v>
      </c>
      <c r="F77" s="18"/>
      <c r="G77" s="71" t="s">
        <v>40</v>
      </c>
    </row>
    <row r="78" spans="2:7" ht="18.75" customHeight="1" x14ac:dyDescent="0.25">
      <c r="B78" s="18"/>
      <c r="C78" s="17"/>
      <c r="D78" s="74"/>
      <c r="E78" s="71"/>
      <c r="F78" s="18"/>
      <c r="G78" s="71"/>
    </row>
    <row r="79" spans="2:7" ht="18.75" customHeight="1" x14ac:dyDescent="0.25">
      <c r="B79" s="18"/>
      <c r="C79" s="17"/>
      <c r="D79" s="78">
        <f>D77</f>
        <v>4500</v>
      </c>
      <c r="E79" s="71"/>
      <c r="F79" s="18"/>
      <c r="G79" s="71"/>
    </row>
    <row r="80" spans="2:7" ht="18.75" customHeight="1" x14ac:dyDescent="0.25">
      <c r="B80" s="18"/>
      <c r="C80" s="17"/>
      <c r="D80" s="19"/>
      <c r="E80" s="71"/>
      <c r="F80" s="18"/>
      <c r="G80" s="71"/>
    </row>
    <row r="81" spans="2:7" ht="18.75" customHeight="1" x14ac:dyDescent="0.25">
      <c r="B81" s="91">
        <v>45811</v>
      </c>
      <c r="C81" s="92" t="s">
        <v>399</v>
      </c>
      <c r="D81" s="92"/>
      <c r="E81" s="92"/>
      <c r="F81" s="18"/>
      <c r="G81" s="76" t="s">
        <v>10</v>
      </c>
    </row>
    <row r="82" spans="2:7" ht="18.75" customHeight="1" x14ac:dyDescent="0.25">
      <c r="B82" s="44"/>
      <c r="C82" s="43" t="s">
        <v>395</v>
      </c>
      <c r="D82" s="88">
        <v>134</v>
      </c>
      <c r="E82" s="93" t="s">
        <v>400</v>
      </c>
      <c r="F82" s="79">
        <v>14</v>
      </c>
      <c r="G82" s="71" t="s">
        <v>35</v>
      </c>
    </row>
    <row r="83" spans="2:7" ht="18.75" customHeight="1" x14ac:dyDescent="0.25">
      <c r="B83" s="44"/>
      <c r="C83" s="43"/>
      <c r="D83" s="88"/>
      <c r="E83" s="93" t="s">
        <v>401</v>
      </c>
      <c r="F83" s="79">
        <v>25</v>
      </c>
      <c r="G83" s="71" t="s">
        <v>35</v>
      </c>
    </row>
    <row r="84" spans="2:7" ht="18.75" customHeight="1" x14ac:dyDescent="0.25">
      <c r="B84" s="44"/>
      <c r="C84" s="43"/>
      <c r="D84" s="25"/>
      <c r="E84" s="93" t="s">
        <v>402</v>
      </c>
      <c r="F84" s="79">
        <v>5</v>
      </c>
      <c r="G84" s="71" t="s">
        <v>35</v>
      </c>
    </row>
    <row r="85" spans="2:7" ht="18.75" customHeight="1" x14ac:dyDescent="0.25">
      <c r="B85" s="44"/>
      <c r="C85" s="43"/>
      <c r="D85" s="90"/>
      <c r="E85" s="93" t="s">
        <v>403</v>
      </c>
      <c r="F85" s="79">
        <v>40</v>
      </c>
      <c r="G85" s="71" t="s">
        <v>35</v>
      </c>
    </row>
    <row r="86" spans="2:7" ht="18.75" customHeight="1" x14ac:dyDescent="0.25">
      <c r="B86" s="44"/>
      <c r="C86" s="43"/>
      <c r="D86" s="90"/>
      <c r="E86" s="93" t="s">
        <v>404</v>
      </c>
      <c r="F86" s="79">
        <v>50</v>
      </c>
      <c r="G86" s="71" t="s">
        <v>35</v>
      </c>
    </row>
    <row r="87" spans="2:7" ht="18.75" customHeight="1" x14ac:dyDescent="0.25">
      <c r="B87" s="18"/>
      <c r="C87" s="17"/>
      <c r="D87" s="19"/>
      <c r="E87" s="18"/>
      <c r="F87" s="18"/>
      <c r="G87" s="71"/>
    </row>
    <row r="88" spans="2:7" ht="18.75" customHeight="1" x14ac:dyDescent="0.25">
      <c r="B88" s="18"/>
      <c r="C88" s="17"/>
      <c r="D88" s="78">
        <f>D82</f>
        <v>134</v>
      </c>
      <c r="E88" s="86" t="s">
        <v>405</v>
      </c>
      <c r="F88" s="79">
        <v>20</v>
      </c>
      <c r="G88" s="71" t="s">
        <v>35</v>
      </c>
    </row>
    <row r="89" spans="2:7" ht="18.75" customHeight="1" x14ac:dyDescent="0.25">
      <c r="B89" s="18"/>
      <c r="C89" s="17"/>
      <c r="D89" s="19"/>
      <c r="E89" s="86" t="s">
        <v>406</v>
      </c>
      <c r="F89" s="79">
        <v>22</v>
      </c>
      <c r="G89" s="71" t="s">
        <v>35</v>
      </c>
    </row>
    <row r="90" spans="2:7" ht="18.75" customHeight="1" x14ac:dyDescent="0.25">
      <c r="B90" s="18"/>
      <c r="C90" s="17"/>
      <c r="D90" s="19"/>
      <c r="E90" s="18"/>
      <c r="G90" s="71"/>
    </row>
    <row r="91" spans="2:7" ht="18.75" customHeight="1" x14ac:dyDescent="0.25">
      <c r="B91" s="18"/>
      <c r="C91" s="17"/>
      <c r="D91" s="19"/>
      <c r="E91" s="18"/>
      <c r="G91" s="18"/>
    </row>
    <row r="92" spans="2:7" ht="18.75" customHeight="1" x14ac:dyDescent="0.25">
      <c r="B92" s="18"/>
      <c r="C92" s="75" t="s">
        <v>407</v>
      </c>
      <c r="D92" s="75">
        <f>D88+D79+D74+D69+D62+D52</f>
        <v>57666</v>
      </c>
      <c r="E92" s="18"/>
      <c r="G92" s="18"/>
    </row>
    <row r="93" spans="2:7" ht="18.75" customHeight="1" x14ac:dyDescent="0.25">
      <c r="B93" s="18"/>
      <c r="C93" s="17"/>
      <c r="D93" s="19"/>
      <c r="E93" s="71"/>
      <c r="F93" s="18"/>
      <c r="G93" s="71"/>
    </row>
    <row r="94" spans="2:7" ht="18.75" customHeight="1" x14ac:dyDescent="0.25">
      <c r="B94" s="18"/>
      <c r="C94" s="17"/>
      <c r="D94" s="19"/>
      <c r="E94" s="18"/>
      <c r="G94" s="18"/>
    </row>
    <row r="95" spans="2:7" ht="18.75" customHeight="1" x14ac:dyDescent="0.25">
      <c r="B95" s="18"/>
      <c r="C95" s="80" t="s">
        <v>408</v>
      </c>
      <c r="D95" s="81">
        <f>D92+D24+D13</f>
        <v>110106.18</v>
      </c>
      <c r="E95" s="18"/>
      <c r="G95" s="18"/>
    </row>
  </sheetData>
  <mergeCells count="1">
    <mergeCell ref="I7:J7"/>
  </mergeCells>
  <hyperlinks>
    <hyperlink ref="E28" r:id="rId1" xr:uid="{414E5A93-082F-4C63-A9B1-93F794221133}"/>
    <hyperlink ref="E29" r:id="rId2" xr:uid="{D849561F-59EC-477E-92CB-D03EAC5EED16}"/>
    <hyperlink ref="E30" r:id="rId3" xr:uid="{BD0CD047-3905-4AA5-8E86-9ACE50516DFF}"/>
    <hyperlink ref="E31" r:id="rId4" xr:uid="{BFF85840-B92F-4C26-8622-16DCCC7DB812}"/>
    <hyperlink ref="E32" r:id="rId5" xr:uid="{A7682A20-EE7A-463A-957C-DD7FB1E72EA9}"/>
    <hyperlink ref="E33" r:id="rId6" xr:uid="{3DED159F-F84A-4DAA-BDAA-0118BE1551A3}"/>
    <hyperlink ref="E34" r:id="rId7" xr:uid="{E6189787-40D4-4D7B-AC3E-F588889F237A}"/>
    <hyperlink ref="E35" r:id="rId8" xr:uid="{A893D479-C44A-4BEB-AE0A-F7A67EE31464}"/>
    <hyperlink ref="E36" r:id="rId9" xr:uid="{A3D8868C-414E-4AD6-8AF5-818D288A67E9}"/>
    <hyperlink ref="E37" r:id="rId10" xr:uid="{44247210-D7D4-4ED2-A84D-62F8E749018F}"/>
    <hyperlink ref="E38" r:id="rId11" xr:uid="{D57F9D63-BB28-41FC-8B68-F08C75ACEB15}"/>
    <hyperlink ref="E39" r:id="rId12" xr:uid="{4B4930DE-B641-4E2C-8458-9134AA8B5088}"/>
    <hyperlink ref="E40" r:id="rId13" xr:uid="{159354E9-EDE2-436D-BA3F-273AD0691856}"/>
    <hyperlink ref="E41" r:id="rId14" xr:uid="{A571D635-1789-4D27-82F8-446358B0E4D3}"/>
    <hyperlink ref="E42" r:id="rId15" xr:uid="{C9A52F22-7FA4-4D38-9E1A-E23F0C633A26}"/>
    <hyperlink ref="E43" r:id="rId16" xr:uid="{0E9C0AA8-838E-48DF-97E2-C6E1B0912ADD}"/>
    <hyperlink ref="E44" r:id="rId17" xr:uid="{4C40B7FA-DD65-4AE9-999D-D691348AE50E}"/>
    <hyperlink ref="E45" r:id="rId18" xr:uid="{4E895973-8DCB-40F2-842F-F6AB7D58E432}"/>
    <hyperlink ref="E46" r:id="rId19" xr:uid="{285C7B01-0BEA-43C8-9D5C-DE6C8BF51A4F}"/>
    <hyperlink ref="E47" r:id="rId20" xr:uid="{4BB3F71A-4029-47AF-9080-690F4B014824}"/>
    <hyperlink ref="E48" r:id="rId21" xr:uid="{8AE66B7F-641F-4149-8A1E-2FC70FC8C266}"/>
    <hyperlink ref="E49" r:id="rId22" xr:uid="{A4EC24F4-303C-490E-8902-A2DB6FA2804F}"/>
    <hyperlink ref="E57" r:id="rId23" xr:uid="{FB222154-DF56-41A5-9718-7BB275DAB47D}"/>
    <hyperlink ref="E58" r:id="rId24" xr:uid="{F58D1523-4C3D-47A7-A1F9-ABBB85B24E94}"/>
    <hyperlink ref="E59" r:id="rId25" xr:uid="{134DB23E-2A1E-42E7-99A2-DE83EFD69DD8}"/>
    <hyperlink ref="E60" r:id="rId26" xr:uid="{9947074F-66C0-48CF-9E6E-A3FB4227789A}"/>
    <hyperlink ref="E62" r:id="rId27" xr:uid="{5E83ED52-7D85-47D0-B45A-ECBA7786E5DE}"/>
    <hyperlink ref="E63" r:id="rId28" xr:uid="{D693501C-E1B5-49A4-8BC3-1F1982BFDE86}"/>
    <hyperlink ref="E67" r:id="rId29" xr:uid="{C18B4864-629C-4ED3-8DD3-0EDD4C4C426D}"/>
    <hyperlink ref="E72" r:id="rId30" xr:uid="{6572BC38-D506-4807-8E59-F2BB11411289}"/>
    <hyperlink ref="E77" r:id="rId31" xr:uid="{BF41ED7A-6DFF-4F44-BB03-CF955E88EC68}"/>
    <hyperlink ref="E82" r:id="rId32" xr:uid="{1C87B314-2A4C-46E3-8502-9EB21DD2445E}"/>
    <hyperlink ref="F82" r:id="rId33" display="https://drive.google.com/open?id=1TSxVX2ubarC90-41FErz2do9vM-98VVG" xr:uid="{35ABC4D0-626E-4D75-8D00-7206C11CDB61}"/>
    <hyperlink ref="E83" r:id="rId34" xr:uid="{F7DC8FBE-543F-41FA-B712-C5B204995F0D}"/>
    <hyperlink ref="F83" r:id="rId35" display="https://drive.google.com/open?id=1v9tIH98pR4nyHvfS2NngWfVItpFZddj5" xr:uid="{1B101B67-5204-4CE3-9F22-8855CB371ED9}"/>
    <hyperlink ref="E84" r:id="rId36" xr:uid="{0A2B94D4-94EF-4D50-B4A4-87F61FC2212D}"/>
    <hyperlink ref="F84" r:id="rId37" display="https://drive.google.com/open?id=1w_SiVzS67eP5jhBIbSVbMyaBI4sF6Hun" xr:uid="{A93DA673-6509-48D4-9341-6BEA30B339B7}"/>
    <hyperlink ref="E85" r:id="rId38" xr:uid="{3DDA6D64-AB64-4F1A-A72C-FF72F1A2B497}"/>
    <hyperlink ref="F85" r:id="rId39" display="https://drive.google.com/open?id=1MdloSJhjwssyujBEyGCCUiNpvsc4nhuS" xr:uid="{F0AF93C1-16CA-4E7C-AD89-F4F9498EA03C}"/>
    <hyperlink ref="E86" r:id="rId40" xr:uid="{E5C69CC4-BAC6-4AA6-8C97-FF1A3D115482}"/>
    <hyperlink ref="F86" r:id="rId41" display="https://drive.google.com/open?id=18dC02uCxbVC4YRL8gC0f8AkRkAEKdNzi" xr:uid="{48D234EF-1F65-4511-B9F6-B5CD0DD4D6D7}"/>
    <hyperlink ref="E88" r:id="rId42" xr:uid="{12F07317-5377-4953-9415-C47F595D018C}"/>
    <hyperlink ref="F88" r:id="rId43" display="https://drive.google.com/open?id=17mPH15UOFJIVhNzi8cdHhney8Q-upaKJ" xr:uid="{266465A9-F86E-4279-9F5F-6B18A11DD8DA}"/>
    <hyperlink ref="E89" r:id="rId44" xr:uid="{DB542CDC-B843-4612-BA3F-4A662F456AD4}"/>
    <hyperlink ref="F89" r:id="rId45" display="https://drive.google.com/open?id=1X9ZtEkx1jXjBYekjTUxLfWanTS1witau" xr:uid="{5A9B0800-107B-4250-A101-1CB5BB2F97C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7BAFB-F653-488D-B718-2B9C0C8159B9}">
  <dimension ref="B2:M141"/>
  <sheetViews>
    <sheetView workbookViewId="0">
      <selection activeCell="D11" sqref="D11"/>
    </sheetView>
  </sheetViews>
  <sheetFormatPr baseColWidth="10" defaultRowHeight="19.5" customHeight="1" x14ac:dyDescent="0.25"/>
  <cols>
    <col min="1" max="1" width="11.42578125" style="1"/>
    <col min="2" max="2" width="7" style="1" customWidth="1"/>
    <col min="3" max="3" width="11.42578125" style="1"/>
    <col min="4" max="4" width="63.7109375" style="1" bestFit="1" customWidth="1"/>
    <col min="5" max="5" width="11.42578125" style="1"/>
    <col min="6" max="6" width="24.85546875" style="1" customWidth="1"/>
    <col min="7" max="7" width="12.7109375" style="1" customWidth="1"/>
    <col min="8" max="8" width="1.42578125" style="1" hidden="1" customWidth="1"/>
    <col min="9" max="9" width="16.85546875" style="1" customWidth="1"/>
    <col min="10" max="10" width="9.42578125" style="1" customWidth="1"/>
    <col min="11" max="11" width="8.85546875" style="1" customWidth="1"/>
    <col min="12" max="12" width="15.28515625" style="1" customWidth="1"/>
    <col min="13" max="13" width="13.42578125" style="1" customWidth="1"/>
    <col min="14" max="16384" width="11.42578125" style="1"/>
  </cols>
  <sheetData>
    <row r="2" spans="2:13" ht="19.5" customHeight="1" x14ac:dyDescent="0.25">
      <c r="D2" s="61" t="s">
        <v>312</v>
      </c>
    </row>
    <row r="4" spans="2:13" ht="19.5" customHeight="1" x14ac:dyDescent="0.25">
      <c r="B4" s="68" t="s">
        <v>308</v>
      </c>
      <c r="C4" s="68"/>
      <c r="D4" s="68"/>
      <c r="E4" s="68"/>
      <c r="F4" s="68"/>
      <c r="G4" s="68"/>
      <c r="H4" s="68"/>
      <c r="I4" s="68"/>
      <c r="L4" s="68" t="s">
        <v>314</v>
      </c>
      <c r="M4" s="68"/>
    </row>
    <row r="5" spans="2:13" ht="36.75" customHeight="1" x14ac:dyDescent="0.25">
      <c r="B5" s="69" t="s">
        <v>306</v>
      </c>
      <c r="C5" s="69" t="s">
        <v>307</v>
      </c>
      <c r="D5" s="69" t="s">
        <v>315</v>
      </c>
      <c r="E5" s="69" t="s">
        <v>309</v>
      </c>
      <c r="F5" s="69" t="s">
        <v>310</v>
      </c>
      <c r="G5" s="69" t="s">
        <v>311</v>
      </c>
      <c r="H5" s="69" t="s">
        <v>47</v>
      </c>
      <c r="I5" s="69" t="s">
        <v>10</v>
      </c>
      <c r="L5" s="69" t="s">
        <v>10</v>
      </c>
      <c r="M5" s="69" t="s">
        <v>309</v>
      </c>
    </row>
    <row r="6" spans="2:13" ht="19.5" customHeight="1" x14ac:dyDescent="0.25">
      <c r="B6" s="26">
        <v>1</v>
      </c>
      <c r="C6" s="31">
        <v>45384</v>
      </c>
      <c r="D6" s="32" t="s">
        <v>49</v>
      </c>
      <c r="E6" s="33">
        <v>14</v>
      </c>
      <c r="F6" s="34" t="s">
        <v>50</v>
      </c>
      <c r="G6" s="35" t="s">
        <v>51</v>
      </c>
      <c r="H6" s="36" t="s">
        <v>52</v>
      </c>
      <c r="I6" s="37" t="s">
        <v>26</v>
      </c>
      <c r="L6" s="25" t="s">
        <v>12</v>
      </c>
      <c r="M6" s="67">
        <v>16087.649999999998</v>
      </c>
    </row>
    <row r="7" spans="2:13" ht="19.5" customHeight="1" x14ac:dyDescent="0.25">
      <c r="B7" s="26">
        <v>2</v>
      </c>
      <c r="C7" s="38">
        <v>45388</v>
      </c>
      <c r="D7" s="39" t="s">
        <v>53</v>
      </c>
      <c r="E7" s="40">
        <v>50.1</v>
      </c>
      <c r="F7" s="41" t="s">
        <v>54</v>
      </c>
      <c r="G7" s="42" t="s">
        <v>55</v>
      </c>
      <c r="H7" s="43"/>
      <c r="I7" s="44" t="s">
        <v>26</v>
      </c>
      <c r="L7" s="25" t="s">
        <v>13</v>
      </c>
      <c r="M7" s="67">
        <v>2879.4199999999996</v>
      </c>
    </row>
    <row r="8" spans="2:13" ht="19.5" customHeight="1" x14ac:dyDescent="0.25">
      <c r="B8" s="26">
        <v>3</v>
      </c>
      <c r="C8" s="31">
        <v>45421</v>
      </c>
      <c r="D8" s="32" t="s">
        <v>56</v>
      </c>
      <c r="E8" s="33">
        <v>43</v>
      </c>
      <c r="F8" s="34" t="s">
        <v>57</v>
      </c>
      <c r="G8" s="35" t="s">
        <v>58</v>
      </c>
      <c r="H8" s="36" t="s">
        <v>52</v>
      </c>
      <c r="I8" s="37" t="s">
        <v>20</v>
      </c>
      <c r="L8" s="25" t="s">
        <v>14</v>
      </c>
      <c r="M8" s="67">
        <v>1000</v>
      </c>
    </row>
    <row r="9" spans="2:13" ht="19.5" customHeight="1" x14ac:dyDescent="0.25">
      <c r="B9" s="26">
        <v>4</v>
      </c>
      <c r="C9" s="31">
        <v>45429</v>
      </c>
      <c r="D9" s="32" t="s">
        <v>59</v>
      </c>
      <c r="E9" s="33">
        <v>135</v>
      </c>
      <c r="F9" s="34" t="s">
        <v>60</v>
      </c>
      <c r="G9" s="35" t="s">
        <v>58</v>
      </c>
      <c r="H9" s="36" t="s">
        <v>52</v>
      </c>
      <c r="I9" s="37" t="s">
        <v>30</v>
      </c>
      <c r="L9" s="25" t="s">
        <v>15</v>
      </c>
      <c r="M9" s="67">
        <v>420.37</v>
      </c>
    </row>
    <row r="10" spans="2:13" ht="19.5" customHeight="1" x14ac:dyDescent="0.25">
      <c r="B10" s="26">
        <v>5</v>
      </c>
      <c r="C10" s="31">
        <v>45451</v>
      </c>
      <c r="D10" s="32" t="s">
        <v>59</v>
      </c>
      <c r="E10" s="33">
        <v>60</v>
      </c>
      <c r="F10" s="34" t="s">
        <v>61</v>
      </c>
      <c r="G10" s="35" t="s">
        <v>58</v>
      </c>
      <c r="H10" s="36" t="s">
        <v>52</v>
      </c>
      <c r="I10" s="37" t="s">
        <v>30</v>
      </c>
      <c r="L10" s="25" t="s">
        <v>16</v>
      </c>
      <c r="M10" s="67">
        <v>1493.02</v>
      </c>
    </row>
    <row r="11" spans="2:13" ht="19.5" customHeight="1" x14ac:dyDescent="0.25">
      <c r="B11" s="26">
        <v>6</v>
      </c>
      <c r="C11" s="38">
        <v>45451</v>
      </c>
      <c r="D11" s="39" t="s">
        <v>62</v>
      </c>
      <c r="E11" s="40">
        <v>220</v>
      </c>
      <c r="F11" s="41" t="s">
        <v>63</v>
      </c>
      <c r="G11" s="42" t="s">
        <v>55</v>
      </c>
      <c r="H11" s="43"/>
      <c r="I11" s="44" t="s">
        <v>30</v>
      </c>
      <c r="L11" s="25" t="s">
        <v>17</v>
      </c>
      <c r="M11" s="67">
        <v>320</v>
      </c>
    </row>
    <row r="12" spans="2:13" ht="19.5" customHeight="1" x14ac:dyDescent="0.25">
      <c r="B12" s="26">
        <v>7</v>
      </c>
      <c r="C12" s="38">
        <v>45458</v>
      </c>
      <c r="D12" s="39" t="s">
        <v>64</v>
      </c>
      <c r="E12" s="40">
        <v>137</v>
      </c>
      <c r="F12" s="41" t="s">
        <v>65</v>
      </c>
      <c r="G12" s="42" t="s">
        <v>55</v>
      </c>
      <c r="H12" s="43"/>
      <c r="I12" s="44" t="s">
        <v>30</v>
      </c>
      <c r="L12" s="25" t="s">
        <v>18</v>
      </c>
      <c r="M12" s="67">
        <v>27700</v>
      </c>
    </row>
    <row r="13" spans="2:13" ht="19.5" customHeight="1" x14ac:dyDescent="0.25">
      <c r="B13" s="26">
        <v>8</v>
      </c>
      <c r="C13" s="31">
        <v>45491</v>
      </c>
      <c r="D13" s="32" t="s">
        <v>66</v>
      </c>
      <c r="E13" s="33">
        <v>77</v>
      </c>
      <c r="F13" s="34" t="s">
        <v>67</v>
      </c>
      <c r="G13" s="35" t="s">
        <v>58</v>
      </c>
      <c r="H13" s="36" t="s">
        <v>52</v>
      </c>
      <c r="I13" s="37" t="s">
        <v>30</v>
      </c>
      <c r="L13" s="25" t="s">
        <v>19</v>
      </c>
      <c r="M13" s="67">
        <v>73.540000000000006</v>
      </c>
    </row>
    <row r="14" spans="2:13" ht="19.5" customHeight="1" x14ac:dyDescent="0.25">
      <c r="B14" s="26">
        <v>9</v>
      </c>
      <c r="C14" s="38">
        <v>45491</v>
      </c>
      <c r="D14" s="39" t="s">
        <v>68</v>
      </c>
      <c r="E14" s="40">
        <v>125</v>
      </c>
      <c r="F14" s="41" t="s">
        <v>69</v>
      </c>
      <c r="G14" s="42" t="s">
        <v>55</v>
      </c>
      <c r="H14" s="43"/>
      <c r="I14" s="44" t="s">
        <v>30</v>
      </c>
      <c r="L14" s="25" t="s">
        <v>20</v>
      </c>
      <c r="M14" s="67">
        <v>639.80000000000007</v>
      </c>
    </row>
    <row r="15" spans="2:13" ht="19.5" customHeight="1" x14ac:dyDescent="0.25">
      <c r="B15" s="26">
        <v>10</v>
      </c>
      <c r="C15" s="38">
        <v>45516</v>
      </c>
      <c r="D15" s="39" t="s">
        <v>70</v>
      </c>
      <c r="E15" s="40">
        <v>1220</v>
      </c>
      <c r="F15" s="41" t="s">
        <v>71</v>
      </c>
      <c r="G15" s="42" t="s">
        <v>55</v>
      </c>
      <c r="H15" s="43"/>
      <c r="I15" s="44" t="s">
        <v>13</v>
      </c>
      <c r="L15" s="25" t="s">
        <v>21</v>
      </c>
      <c r="M15" s="67">
        <v>258</v>
      </c>
    </row>
    <row r="16" spans="2:13" ht="19.5" customHeight="1" x14ac:dyDescent="0.25">
      <c r="B16" s="26">
        <v>11</v>
      </c>
      <c r="C16" s="38">
        <v>45532</v>
      </c>
      <c r="D16" s="39" t="s">
        <v>72</v>
      </c>
      <c r="E16" s="40">
        <v>19.75</v>
      </c>
      <c r="F16" s="41" t="s">
        <v>73</v>
      </c>
      <c r="G16" s="42" t="s">
        <v>58</v>
      </c>
      <c r="H16" s="36" t="s">
        <v>52</v>
      </c>
      <c r="I16" s="37" t="s">
        <v>12</v>
      </c>
      <c r="L16" s="25" t="s">
        <v>22</v>
      </c>
      <c r="M16" s="67">
        <v>1032.69</v>
      </c>
    </row>
    <row r="17" spans="2:13" ht="19.5" customHeight="1" x14ac:dyDescent="0.25">
      <c r="B17" s="26">
        <v>12</v>
      </c>
      <c r="C17" s="38">
        <v>45538</v>
      </c>
      <c r="D17" s="39" t="s">
        <v>74</v>
      </c>
      <c r="E17" s="40">
        <v>305</v>
      </c>
      <c r="F17" s="41" t="s">
        <v>75</v>
      </c>
      <c r="G17" s="42" t="s">
        <v>55</v>
      </c>
      <c r="H17" s="43"/>
      <c r="I17" s="44" t="s">
        <v>27</v>
      </c>
      <c r="L17" s="25" t="s">
        <v>23</v>
      </c>
      <c r="M17" s="67">
        <v>1211.79</v>
      </c>
    </row>
    <row r="18" spans="2:13" ht="19.5" customHeight="1" x14ac:dyDescent="0.25">
      <c r="B18" s="26">
        <v>13</v>
      </c>
      <c r="C18" s="45">
        <v>45542</v>
      </c>
      <c r="D18" s="46" t="s">
        <v>76</v>
      </c>
      <c r="E18" s="47">
        <v>22</v>
      </c>
      <c r="F18" s="48" t="s">
        <v>77</v>
      </c>
      <c r="G18" s="49" t="s">
        <v>51</v>
      </c>
      <c r="H18" s="50" t="s">
        <v>52</v>
      </c>
      <c r="I18" s="51" t="s">
        <v>22</v>
      </c>
      <c r="L18" s="25" t="s">
        <v>24</v>
      </c>
      <c r="M18" s="67">
        <v>625</v>
      </c>
    </row>
    <row r="19" spans="2:13" ht="19.5" customHeight="1" x14ac:dyDescent="0.25">
      <c r="B19" s="26">
        <v>14</v>
      </c>
      <c r="C19" s="38">
        <v>45556</v>
      </c>
      <c r="D19" s="39" t="s">
        <v>78</v>
      </c>
      <c r="E19" s="40">
        <v>151</v>
      </c>
      <c r="F19" s="41" t="s">
        <v>79</v>
      </c>
      <c r="G19" s="42" t="s">
        <v>55</v>
      </c>
      <c r="H19" s="43"/>
      <c r="I19" s="44" t="s">
        <v>16</v>
      </c>
      <c r="L19" s="25" t="s">
        <v>25</v>
      </c>
      <c r="M19" s="67">
        <v>5584.16</v>
      </c>
    </row>
    <row r="20" spans="2:13" ht="19.5" customHeight="1" x14ac:dyDescent="0.25">
      <c r="B20" s="26">
        <v>15</v>
      </c>
      <c r="C20" s="38">
        <v>45558</v>
      </c>
      <c r="D20" s="39" t="s">
        <v>80</v>
      </c>
      <c r="E20" s="40">
        <v>260</v>
      </c>
      <c r="F20" s="41" t="s">
        <v>81</v>
      </c>
      <c r="G20" s="42" t="s">
        <v>55</v>
      </c>
      <c r="H20" s="43"/>
      <c r="I20" s="44" t="s">
        <v>16</v>
      </c>
      <c r="L20" s="25" t="s">
        <v>26</v>
      </c>
      <c r="M20" s="67">
        <v>164.29999999999998</v>
      </c>
    </row>
    <row r="21" spans="2:13" ht="19.5" customHeight="1" x14ac:dyDescent="0.25">
      <c r="B21" s="26">
        <v>16</v>
      </c>
      <c r="C21" s="38">
        <v>45469</v>
      </c>
      <c r="D21" s="39" t="s">
        <v>82</v>
      </c>
      <c r="E21" s="40">
        <v>55</v>
      </c>
      <c r="F21" s="41" t="s">
        <v>83</v>
      </c>
      <c r="G21" s="42" t="s">
        <v>55</v>
      </c>
      <c r="H21" s="43"/>
      <c r="I21" s="44" t="s">
        <v>30</v>
      </c>
      <c r="L21" s="25" t="s">
        <v>27</v>
      </c>
      <c r="M21" s="67">
        <v>902.15000000000009</v>
      </c>
    </row>
    <row r="22" spans="2:13" ht="19.5" customHeight="1" x14ac:dyDescent="0.25">
      <c r="B22" s="26">
        <v>17</v>
      </c>
      <c r="C22" s="45">
        <v>45469</v>
      </c>
      <c r="D22" s="46" t="s">
        <v>84</v>
      </c>
      <c r="E22" s="47">
        <v>12</v>
      </c>
      <c r="F22" s="48" t="s">
        <v>85</v>
      </c>
      <c r="G22" s="49" t="s">
        <v>51</v>
      </c>
      <c r="H22" s="50" t="s">
        <v>52</v>
      </c>
      <c r="I22" s="51" t="s">
        <v>20</v>
      </c>
      <c r="L22" s="25" t="s">
        <v>28</v>
      </c>
      <c r="M22" s="67">
        <v>1137.2000000000003</v>
      </c>
    </row>
    <row r="23" spans="2:13" ht="19.5" customHeight="1" x14ac:dyDescent="0.25">
      <c r="B23" s="26">
        <v>18</v>
      </c>
      <c r="C23" s="38">
        <v>45566</v>
      </c>
      <c r="D23" s="39" t="s">
        <v>86</v>
      </c>
      <c r="E23" s="40">
        <v>27</v>
      </c>
      <c r="F23" s="41" t="s">
        <v>87</v>
      </c>
      <c r="G23" s="42" t="s">
        <v>55</v>
      </c>
      <c r="H23" s="43"/>
      <c r="I23" s="44" t="s">
        <v>22</v>
      </c>
      <c r="L23" s="25" t="s">
        <v>29</v>
      </c>
      <c r="M23" s="67">
        <v>765.4</v>
      </c>
    </row>
    <row r="24" spans="2:13" ht="19.5" customHeight="1" x14ac:dyDescent="0.25">
      <c r="B24" s="26">
        <v>19</v>
      </c>
      <c r="C24" s="38">
        <v>45567</v>
      </c>
      <c r="D24" s="39" t="s">
        <v>88</v>
      </c>
      <c r="E24" s="40">
        <v>62.9</v>
      </c>
      <c r="F24" s="41" t="s">
        <v>89</v>
      </c>
      <c r="G24" s="42" t="s">
        <v>55</v>
      </c>
      <c r="H24" s="43"/>
      <c r="I24" s="44" t="s">
        <v>16</v>
      </c>
      <c r="L24" s="25" t="s">
        <v>30</v>
      </c>
      <c r="M24" s="67">
        <v>3653.3499999999995</v>
      </c>
    </row>
    <row r="25" spans="2:13" ht="19.5" customHeight="1" x14ac:dyDescent="0.25">
      <c r="B25" s="26">
        <v>20</v>
      </c>
      <c r="C25" s="38">
        <v>45567</v>
      </c>
      <c r="D25" s="39" t="s">
        <v>90</v>
      </c>
      <c r="E25" s="40">
        <v>133</v>
      </c>
      <c r="F25" s="41" t="s">
        <v>91</v>
      </c>
      <c r="G25" s="42" t="s">
        <v>55</v>
      </c>
      <c r="H25" s="43"/>
      <c r="I25" s="44" t="s">
        <v>30</v>
      </c>
    </row>
    <row r="26" spans="2:13" ht="19.5" customHeight="1" x14ac:dyDescent="0.25">
      <c r="B26" s="26">
        <v>21</v>
      </c>
      <c r="C26" s="38">
        <v>45568</v>
      </c>
      <c r="D26" s="39" t="s">
        <v>53</v>
      </c>
      <c r="E26" s="40">
        <v>50.1</v>
      </c>
      <c r="F26" s="41" t="s">
        <v>92</v>
      </c>
      <c r="G26" s="42" t="s">
        <v>55</v>
      </c>
      <c r="H26" s="43"/>
      <c r="I26" s="44" t="s">
        <v>26</v>
      </c>
      <c r="L26" s="21" t="s">
        <v>31</v>
      </c>
      <c r="M26" s="22">
        <v>65947.840000000011</v>
      </c>
    </row>
    <row r="27" spans="2:13" ht="19.5" customHeight="1" x14ac:dyDescent="0.25">
      <c r="B27" s="26">
        <v>22</v>
      </c>
      <c r="C27" s="38">
        <v>45569</v>
      </c>
      <c r="D27" s="39" t="s">
        <v>93</v>
      </c>
      <c r="E27" s="40">
        <v>104.95</v>
      </c>
      <c r="F27" s="41" t="s">
        <v>94</v>
      </c>
      <c r="G27" s="44" t="s">
        <v>55</v>
      </c>
      <c r="H27" s="43"/>
      <c r="I27" s="44" t="s">
        <v>16</v>
      </c>
    </row>
    <row r="28" spans="2:13" ht="19.5" customHeight="1" x14ac:dyDescent="0.25">
      <c r="B28" s="26">
        <v>23</v>
      </c>
      <c r="C28" s="38">
        <v>45569</v>
      </c>
      <c r="D28" s="39" t="s">
        <v>95</v>
      </c>
      <c r="E28" s="40">
        <v>58.75</v>
      </c>
      <c r="F28" s="41" t="s">
        <v>96</v>
      </c>
      <c r="G28" s="44" t="s">
        <v>58</v>
      </c>
      <c r="H28" s="36" t="s">
        <v>52</v>
      </c>
      <c r="I28" s="37" t="s">
        <v>30</v>
      </c>
    </row>
    <row r="29" spans="2:13" ht="19.5" customHeight="1" x14ac:dyDescent="0.25">
      <c r="B29" s="26">
        <v>24</v>
      </c>
      <c r="C29" s="38">
        <v>45572</v>
      </c>
      <c r="D29" s="39" t="s">
        <v>97</v>
      </c>
      <c r="E29" s="40">
        <v>258</v>
      </c>
      <c r="F29" s="41" t="s">
        <v>98</v>
      </c>
      <c r="G29" s="44" t="s">
        <v>55</v>
      </c>
      <c r="H29" s="43"/>
      <c r="I29" s="44" t="s">
        <v>21</v>
      </c>
    </row>
    <row r="30" spans="2:13" ht="19.5" customHeight="1" x14ac:dyDescent="0.25">
      <c r="B30" s="26">
        <v>25</v>
      </c>
      <c r="C30" s="38">
        <v>45572</v>
      </c>
      <c r="D30" s="39" t="s">
        <v>99</v>
      </c>
      <c r="E30" s="40">
        <v>101</v>
      </c>
      <c r="F30" s="41" t="s">
        <v>100</v>
      </c>
      <c r="G30" s="44" t="s">
        <v>55</v>
      </c>
      <c r="H30" s="43"/>
      <c r="I30" s="44" t="s">
        <v>16</v>
      </c>
    </row>
    <row r="31" spans="2:13" ht="19.5" customHeight="1" x14ac:dyDescent="0.25">
      <c r="B31" s="26">
        <v>26</v>
      </c>
      <c r="C31" s="38">
        <v>45573</v>
      </c>
      <c r="D31" s="39" t="s">
        <v>101</v>
      </c>
      <c r="E31" s="40">
        <v>122.55</v>
      </c>
      <c r="F31" s="41" t="s">
        <v>102</v>
      </c>
      <c r="G31" s="44" t="s">
        <v>55</v>
      </c>
      <c r="H31" s="43"/>
      <c r="I31" s="44" t="s">
        <v>22</v>
      </c>
    </row>
    <row r="32" spans="2:13" ht="19.5" customHeight="1" x14ac:dyDescent="0.25">
      <c r="B32" s="26">
        <v>27</v>
      </c>
      <c r="C32" s="38" t="s">
        <v>103</v>
      </c>
      <c r="D32" s="39" t="s">
        <v>104</v>
      </c>
      <c r="E32" s="40">
        <v>294.18</v>
      </c>
      <c r="F32" s="41" t="s">
        <v>105</v>
      </c>
      <c r="G32" s="44" t="s">
        <v>55</v>
      </c>
      <c r="H32" s="43"/>
      <c r="I32" s="44" t="s">
        <v>27</v>
      </c>
    </row>
    <row r="33" spans="2:9" ht="19.5" customHeight="1" x14ac:dyDescent="0.25">
      <c r="B33" s="26">
        <v>28</v>
      </c>
      <c r="C33" s="38">
        <v>45573</v>
      </c>
      <c r="D33" s="39" t="s">
        <v>106</v>
      </c>
      <c r="E33" s="40">
        <v>63.2</v>
      </c>
      <c r="F33" s="41" t="s">
        <v>107</v>
      </c>
      <c r="G33" s="44" t="s">
        <v>55</v>
      </c>
      <c r="H33" s="43"/>
      <c r="I33" s="44" t="s">
        <v>30</v>
      </c>
    </row>
    <row r="34" spans="2:9" ht="19.5" customHeight="1" x14ac:dyDescent="0.25">
      <c r="B34" s="26">
        <v>29</v>
      </c>
      <c r="C34" s="38">
        <v>45573</v>
      </c>
      <c r="D34" s="39" t="s">
        <v>108</v>
      </c>
      <c r="E34" s="40"/>
      <c r="F34" s="41" t="s">
        <v>109</v>
      </c>
      <c r="G34" s="44" t="s">
        <v>48</v>
      </c>
      <c r="H34" s="43"/>
      <c r="I34" s="44" t="s">
        <v>18</v>
      </c>
    </row>
    <row r="35" spans="2:9" ht="19.5" customHeight="1" x14ac:dyDescent="0.25">
      <c r="B35" s="26">
        <v>30</v>
      </c>
      <c r="C35" s="38">
        <v>45573</v>
      </c>
      <c r="D35" s="39" t="s">
        <v>110</v>
      </c>
      <c r="E35" s="40">
        <v>120.81</v>
      </c>
      <c r="F35" s="41" t="s">
        <v>111</v>
      </c>
      <c r="G35" s="44" t="s">
        <v>55</v>
      </c>
      <c r="H35" s="43"/>
      <c r="I35" s="44" t="s">
        <v>22</v>
      </c>
    </row>
    <row r="36" spans="2:9" ht="19.5" customHeight="1" x14ac:dyDescent="0.25">
      <c r="B36" s="26">
        <v>31</v>
      </c>
      <c r="C36" s="38">
        <v>45575</v>
      </c>
      <c r="D36" s="39" t="s">
        <v>112</v>
      </c>
      <c r="E36" s="40">
        <v>128.69</v>
      </c>
      <c r="F36" s="41" t="s">
        <v>113</v>
      </c>
      <c r="G36" s="44" t="s">
        <v>55</v>
      </c>
      <c r="H36" s="43"/>
      <c r="I36" s="44" t="s">
        <v>30</v>
      </c>
    </row>
    <row r="37" spans="2:9" ht="19.5" customHeight="1" x14ac:dyDescent="0.25">
      <c r="B37" s="26">
        <v>32</v>
      </c>
      <c r="C37" s="38">
        <v>45580</v>
      </c>
      <c r="D37" s="52" t="s">
        <v>114</v>
      </c>
      <c r="E37" s="40"/>
      <c r="F37" s="41" t="s">
        <v>115</v>
      </c>
      <c r="G37" s="44" t="s">
        <v>48</v>
      </c>
      <c r="H37" s="43"/>
      <c r="I37" s="44" t="s">
        <v>18</v>
      </c>
    </row>
    <row r="38" spans="2:9" ht="19.5" customHeight="1" x14ac:dyDescent="0.25">
      <c r="B38" s="26">
        <v>33</v>
      </c>
      <c r="C38" s="38">
        <v>45587</v>
      </c>
      <c r="D38" s="39" t="s">
        <v>116</v>
      </c>
      <c r="E38" s="40"/>
      <c r="F38" s="41" t="s">
        <v>117</v>
      </c>
      <c r="G38" s="44" t="s">
        <v>48</v>
      </c>
      <c r="H38" s="43"/>
      <c r="I38" s="44" t="s">
        <v>18</v>
      </c>
    </row>
    <row r="39" spans="2:9" ht="19.5" customHeight="1" x14ac:dyDescent="0.25">
      <c r="B39" s="26">
        <v>34</v>
      </c>
      <c r="C39" s="38">
        <v>45589</v>
      </c>
      <c r="D39" s="39" t="s">
        <v>118</v>
      </c>
      <c r="E39" s="40">
        <v>1000</v>
      </c>
      <c r="F39" s="41" t="s">
        <v>119</v>
      </c>
      <c r="G39" s="44" t="s">
        <v>55</v>
      </c>
      <c r="H39" s="43"/>
      <c r="I39" s="44" t="s">
        <v>25</v>
      </c>
    </row>
    <row r="40" spans="2:9" ht="19.5" customHeight="1" x14ac:dyDescent="0.25">
      <c r="B40" s="26">
        <v>35</v>
      </c>
      <c r="C40" s="38">
        <v>45593</v>
      </c>
      <c r="D40" s="39" t="s">
        <v>120</v>
      </c>
      <c r="E40" s="53">
        <v>448.97</v>
      </c>
      <c r="F40" s="41" t="s">
        <v>121</v>
      </c>
      <c r="G40" s="44" t="s">
        <v>55</v>
      </c>
      <c r="H40" s="43"/>
      <c r="I40" s="44" t="s">
        <v>30</v>
      </c>
    </row>
    <row r="41" spans="2:9" ht="19.5" customHeight="1" x14ac:dyDescent="0.25">
      <c r="B41" s="26">
        <v>36</v>
      </c>
      <c r="C41" s="45">
        <v>45593</v>
      </c>
      <c r="D41" s="46" t="s">
        <v>122</v>
      </c>
      <c r="E41" s="47">
        <v>18</v>
      </c>
      <c r="F41" s="48" t="s">
        <v>123</v>
      </c>
      <c r="G41" s="51" t="s">
        <v>51</v>
      </c>
      <c r="H41" s="50" t="s">
        <v>52</v>
      </c>
      <c r="I41" s="44" t="s">
        <v>16</v>
      </c>
    </row>
    <row r="42" spans="2:9" ht="19.5" customHeight="1" x14ac:dyDescent="0.25">
      <c r="B42" s="26">
        <v>37</v>
      </c>
      <c r="C42" s="38">
        <v>45594</v>
      </c>
      <c r="D42" s="39" t="s">
        <v>124</v>
      </c>
      <c r="E42" s="40">
        <v>8.85</v>
      </c>
      <c r="F42" s="41" t="s">
        <v>125</v>
      </c>
      <c r="G42" s="44" t="s">
        <v>55</v>
      </c>
      <c r="H42" s="43"/>
      <c r="I42" s="44" t="s">
        <v>20</v>
      </c>
    </row>
    <row r="43" spans="2:9" ht="19.5" customHeight="1" x14ac:dyDescent="0.25">
      <c r="B43" s="26">
        <v>38</v>
      </c>
      <c r="C43" s="38">
        <v>45594</v>
      </c>
      <c r="D43" s="39" t="s">
        <v>126</v>
      </c>
      <c r="E43" s="40">
        <v>245.83</v>
      </c>
      <c r="F43" s="41" t="s">
        <v>127</v>
      </c>
      <c r="G43" s="44" t="s">
        <v>55</v>
      </c>
      <c r="H43" s="43"/>
      <c r="I43" s="44" t="s">
        <v>30</v>
      </c>
    </row>
    <row r="44" spans="2:9" ht="19.5" customHeight="1" x14ac:dyDescent="0.25">
      <c r="B44" s="26">
        <v>39</v>
      </c>
      <c r="C44" s="38">
        <v>45594</v>
      </c>
      <c r="D44" s="39" t="s">
        <v>128</v>
      </c>
      <c r="E44" s="40">
        <v>49.83</v>
      </c>
      <c r="F44" s="41" t="s">
        <v>129</v>
      </c>
      <c r="G44" s="44" t="s">
        <v>55</v>
      </c>
      <c r="H44" s="43"/>
      <c r="I44" s="44" t="s">
        <v>30</v>
      </c>
    </row>
    <row r="45" spans="2:9" ht="19.5" customHeight="1" x14ac:dyDescent="0.25">
      <c r="B45" s="26">
        <v>40</v>
      </c>
      <c r="C45" s="38">
        <v>45594</v>
      </c>
      <c r="D45" s="39" t="s">
        <v>130</v>
      </c>
      <c r="E45" s="40">
        <v>49.83</v>
      </c>
      <c r="F45" s="41" t="s">
        <v>131</v>
      </c>
      <c r="G45" s="44" t="s">
        <v>55</v>
      </c>
      <c r="H45" s="43"/>
      <c r="I45" s="44" t="s">
        <v>30</v>
      </c>
    </row>
    <row r="46" spans="2:9" ht="19.5" customHeight="1" x14ac:dyDescent="0.25">
      <c r="B46" s="26">
        <v>41</v>
      </c>
      <c r="C46" s="38">
        <v>45594</v>
      </c>
      <c r="D46" s="39" t="s">
        <v>132</v>
      </c>
      <c r="E46" s="40">
        <v>113.33</v>
      </c>
      <c r="F46" s="41" t="s">
        <v>133</v>
      </c>
      <c r="G46" s="44" t="s">
        <v>55</v>
      </c>
      <c r="H46" s="43"/>
      <c r="I46" s="44" t="s">
        <v>30</v>
      </c>
    </row>
    <row r="47" spans="2:9" ht="19.5" customHeight="1" x14ac:dyDescent="0.25">
      <c r="B47" s="26">
        <v>42</v>
      </c>
      <c r="C47" s="38">
        <v>45594</v>
      </c>
      <c r="D47" s="39" t="s">
        <v>134</v>
      </c>
      <c r="E47" s="40">
        <v>52.89</v>
      </c>
      <c r="F47" s="41" t="s">
        <v>135</v>
      </c>
      <c r="G47" s="44" t="s">
        <v>55</v>
      </c>
      <c r="H47" s="43"/>
      <c r="I47" s="44" t="s">
        <v>30</v>
      </c>
    </row>
    <row r="48" spans="2:9" ht="19.5" customHeight="1" x14ac:dyDescent="0.25">
      <c r="B48" s="26">
        <v>43</v>
      </c>
      <c r="C48" s="38">
        <v>45595</v>
      </c>
      <c r="D48" s="39" t="s">
        <v>136</v>
      </c>
      <c r="E48" s="40">
        <v>10000</v>
      </c>
      <c r="F48" s="41" t="s">
        <v>137</v>
      </c>
      <c r="G48" s="44" t="s">
        <v>55</v>
      </c>
      <c r="H48" s="43"/>
      <c r="I48" s="44" t="s">
        <v>18</v>
      </c>
    </row>
    <row r="49" spans="2:9" ht="19.5" customHeight="1" x14ac:dyDescent="0.25">
      <c r="B49" s="26">
        <v>44</v>
      </c>
      <c r="C49" s="38">
        <v>45597</v>
      </c>
      <c r="D49" s="39" t="s">
        <v>138</v>
      </c>
      <c r="E49" s="40">
        <v>38.29</v>
      </c>
      <c r="F49" s="41" t="s">
        <v>139</v>
      </c>
      <c r="G49" s="44" t="s">
        <v>55</v>
      </c>
      <c r="H49" s="43"/>
      <c r="I49" s="44" t="s">
        <v>12</v>
      </c>
    </row>
    <row r="50" spans="2:9" ht="19.5" customHeight="1" x14ac:dyDescent="0.25">
      <c r="B50" s="26">
        <v>45</v>
      </c>
      <c r="C50" s="38">
        <v>45597</v>
      </c>
      <c r="D50" s="39" t="s">
        <v>95</v>
      </c>
      <c r="E50" s="40">
        <v>64.150000000000006</v>
      </c>
      <c r="F50" s="41" t="s">
        <v>140</v>
      </c>
      <c r="G50" s="44" t="s">
        <v>58</v>
      </c>
      <c r="H50" s="36" t="s">
        <v>52</v>
      </c>
      <c r="I50" s="44" t="s">
        <v>30</v>
      </c>
    </row>
    <row r="51" spans="2:9" ht="19.5" customHeight="1" x14ac:dyDescent="0.25">
      <c r="B51" s="26">
        <v>46</v>
      </c>
      <c r="C51" s="38">
        <v>45597</v>
      </c>
      <c r="D51" s="39" t="s">
        <v>53</v>
      </c>
      <c r="E51" s="40">
        <v>50.1</v>
      </c>
      <c r="F51" s="41" t="s">
        <v>141</v>
      </c>
      <c r="G51" s="44" t="s">
        <v>55</v>
      </c>
      <c r="H51" s="43"/>
      <c r="I51" s="44" t="s">
        <v>26</v>
      </c>
    </row>
    <row r="52" spans="2:9" ht="19.5" customHeight="1" x14ac:dyDescent="0.25">
      <c r="B52" s="26">
        <v>47</v>
      </c>
      <c r="C52" s="38">
        <v>45597</v>
      </c>
      <c r="D52" s="39" t="s">
        <v>142</v>
      </c>
      <c r="E52" s="40">
        <v>5.93</v>
      </c>
      <c r="F52" s="41" t="s">
        <v>143</v>
      </c>
      <c r="G52" s="44" t="s">
        <v>55</v>
      </c>
      <c r="H52" s="43"/>
      <c r="I52" s="44" t="s">
        <v>30</v>
      </c>
    </row>
    <row r="53" spans="2:9" ht="19.5" customHeight="1" x14ac:dyDescent="0.25">
      <c r="B53" s="26">
        <v>48</v>
      </c>
      <c r="C53" s="38">
        <v>45598</v>
      </c>
      <c r="D53" s="39" t="s">
        <v>144</v>
      </c>
      <c r="E53" s="40">
        <v>45</v>
      </c>
      <c r="F53" s="41" t="s">
        <v>145</v>
      </c>
      <c r="G53" s="44" t="s">
        <v>55</v>
      </c>
      <c r="H53" s="43"/>
      <c r="I53" s="44" t="s">
        <v>22</v>
      </c>
    </row>
    <row r="54" spans="2:9" ht="19.5" customHeight="1" x14ac:dyDescent="0.25">
      <c r="B54" s="26">
        <v>49</v>
      </c>
      <c r="C54" s="38">
        <v>45598</v>
      </c>
      <c r="D54" s="39" t="s">
        <v>146</v>
      </c>
      <c r="E54" s="40">
        <v>85.24</v>
      </c>
      <c r="F54" s="41" t="s">
        <v>147</v>
      </c>
      <c r="G54" s="44" t="s">
        <v>55</v>
      </c>
      <c r="H54" s="43"/>
      <c r="I54" s="44" t="s">
        <v>22</v>
      </c>
    </row>
    <row r="55" spans="2:9" ht="19.5" customHeight="1" x14ac:dyDescent="0.25">
      <c r="B55" s="26">
        <v>50</v>
      </c>
      <c r="C55" s="38">
        <v>45600</v>
      </c>
      <c r="D55" s="39" t="s">
        <v>148</v>
      </c>
      <c r="E55" s="40">
        <v>94.51</v>
      </c>
      <c r="F55" s="41" t="s">
        <v>149</v>
      </c>
      <c r="G55" s="44" t="s">
        <v>55</v>
      </c>
      <c r="H55" s="43"/>
      <c r="I55" s="44" t="s">
        <v>22</v>
      </c>
    </row>
    <row r="56" spans="2:9" ht="19.5" customHeight="1" x14ac:dyDescent="0.25">
      <c r="B56" s="26">
        <v>51</v>
      </c>
      <c r="C56" s="38">
        <v>45600</v>
      </c>
      <c r="D56" s="39" t="s">
        <v>150</v>
      </c>
      <c r="E56" s="40">
        <v>5000</v>
      </c>
      <c r="F56" s="41" t="s">
        <v>151</v>
      </c>
      <c r="G56" s="44" t="s">
        <v>55</v>
      </c>
      <c r="H56" s="43"/>
      <c r="I56" s="44" t="s">
        <v>18</v>
      </c>
    </row>
    <row r="57" spans="2:9" ht="19.5" customHeight="1" x14ac:dyDescent="0.25">
      <c r="B57" s="26">
        <v>52</v>
      </c>
      <c r="C57" s="38">
        <v>45600</v>
      </c>
      <c r="D57" s="39" t="s">
        <v>152</v>
      </c>
      <c r="E57" s="40">
        <v>57.02</v>
      </c>
      <c r="F57" s="41" t="s">
        <v>153</v>
      </c>
      <c r="G57" s="44" t="s">
        <v>55</v>
      </c>
      <c r="H57" s="43"/>
      <c r="I57" s="44" t="s">
        <v>30</v>
      </c>
    </row>
    <row r="58" spans="2:9" ht="19.5" customHeight="1" x14ac:dyDescent="0.25">
      <c r="B58" s="26">
        <v>53</v>
      </c>
      <c r="C58" s="38">
        <v>45600</v>
      </c>
      <c r="D58" s="39" t="s">
        <v>154</v>
      </c>
      <c r="E58" s="40">
        <v>83.88</v>
      </c>
      <c r="F58" s="41" t="s">
        <v>155</v>
      </c>
      <c r="G58" s="44" t="s">
        <v>55</v>
      </c>
      <c r="H58" s="43"/>
      <c r="I58" s="44" t="s">
        <v>27</v>
      </c>
    </row>
    <row r="59" spans="2:9" ht="19.5" customHeight="1" x14ac:dyDescent="0.25">
      <c r="B59" s="26">
        <v>54</v>
      </c>
      <c r="C59" s="38">
        <v>45600</v>
      </c>
      <c r="D59" s="39" t="s">
        <v>156</v>
      </c>
      <c r="E59" s="40">
        <v>222.18</v>
      </c>
      <c r="F59" s="41" t="s">
        <v>157</v>
      </c>
      <c r="G59" s="44" t="s">
        <v>55</v>
      </c>
      <c r="H59" s="43"/>
      <c r="I59" s="44" t="s">
        <v>22</v>
      </c>
    </row>
    <row r="60" spans="2:9" ht="19.5" customHeight="1" x14ac:dyDescent="0.25">
      <c r="B60" s="26">
        <v>55</v>
      </c>
      <c r="C60" s="38">
        <v>45600</v>
      </c>
      <c r="D60" s="39" t="s">
        <v>158</v>
      </c>
      <c r="E60" s="40">
        <v>177.09</v>
      </c>
      <c r="F60" s="41" t="s">
        <v>159</v>
      </c>
      <c r="G60" s="44" t="s">
        <v>55</v>
      </c>
      <c r="H60" s="43"/>
      <c r="I60" s="44" t="s">
        <v>27</v>
      </c>
    </row>
    <row r="61" spans="2:9" ht="19.5" customHeight="1" x14ac:dyDescent="0.25">
      <c r="B61" s="26">
        <v>56</v>
      </c>
      <c r="C61" s="38">
        <v>45601</v>
      </c>
      <c r="D61" s="39" t="s">
        <v>160</v>
      </c>
      <c r="E61" s="40">
        <v>93.36</v>
      </c>
      <c r="F61" s="41" t="s">
        <v>161</v>
      </c>
      <c r="G61" s="44" t="s">
        <v>55</v>
      </c>
      <c r="H61" s="43"/>
      <c r="I61" s="44" t="s">
        <v>22</v>
      </c>
    </row>
    <row r="62" spans="2:9" ht="19.5" customHeight="1" x14ac:dyDescent="0.25">
      <c r="B62" s="26">
        <v>57</v>
      </c>
      <c r="C62" s="54">
        <v>45602</v>
      </c>
      <c r="D62" s="55" t="s">
        <v>162</v>
      </c>
      <c r="E62" s="56"/>
      <c r="F62" s="57" t="s">
        <v>163</v>
      </c>
      <c r="G62" s="58" t="s">
        <v>55</v>
      </c>
      <c r="H62" s="43" t="s">
        <v>164</v>
      </c>
      <c r="I62" s="44" t="s">
        <v>30</v>
      </c>
    </row>
    <row r="63" spans="2:9" ht="19.5" customHeight="1" x14ac:dyDescent="0.25">
      <c r="B63" s="26">
        <v>58</v>
      </c>
      <c r="C63" s="38">
        <v>45602</v>
      </c>
      <c r="D63" s="39" t="s">
        <v>165</v>
      </c>
      <c r="E63" s="40">
        <v>12700</v>
      </c>
      <c r="F63" s="41" t="s">
        <v>166</v>
      </c>
      <c r="G63" s="44" t="s">
        <v>55</v>
      </c>
      <c r="H63" s="43"/>
      <c r="I63" s="44" t="s">
        <v>18</v>
      </c>
    </row>
    <row r="64" spans="2:9" ht="19.5" customHeight="1" x14ac:dyDescent="0.25">
      <c r="B64" s="26">
        <v>59</v>
      </c>
      <c r="C64" s="38">
        <v>45604</v>
      </c>
      <c r="D64" s="39" t="s">
        <v>167</v>
      </c>
      <c r="E64" s="40">
        <v>44</v>
      </c>
      <c r="F64" s="41" t="s">
        <v>168</v>
      </c>
      <c r="G64" s="44" t="s">
        <v>55</v>
      </c>
      <c r="H64" s="43"/>
      <c r="I64" s="44" t="s">
        <v>30</v>
      </c>
    </row>
    <row r="65" spans="2:9" ht="19.5" customHeight="1" x14ac:dyDescent="0.25">
      <c r="B65" s="26">
        <v>60</v>
      </c>
      <c r="C65" s="38">
        <v>45608</v>
      </c>
      <c r="D65" s="39" t="s">
        <v>169</v>
      </c>
      <c r="E65" s="40">
        <v>1000</v>
      </c>
      <c r="F65" s="41" t="s">
        <v>170</v>
      </c>
      <c r="G65" s="44" t="s">
        <v>55</v>
      </c>
      <c r="H65" s="43"/>
      <c r="I65" s="44" t="s">
        <v>14</v>
      </c>
    </row>
    <row r="66" spans="2:9" ht="19.5" customHeight="1" x14ac:dyDescent="0.25">
      <c r="B66" s="26">
        <v>61</v>
      </c>
      <c r="C66" s="38">
        <v>45610</v>
      </c>
      <c r="D66" s="39" t="s">
        <v>171</v>
      </c>
      <c r="E66" s="40">
        <v>693.06</v>
      </c>
      <c r="F66" s="41" t="s">
        <v>172</v>
      </c>
      <c r="G66" s="44" t="s">
        <v>55</v>
      </c>
      <c r="H66" s="43"/>
      <c r="I66" s="44" t="s">
        <v>23</v>
      </c>
    </row>
    <row r="67" spans="2:9" ht="19.5" customHeight="1" x14ac:dyDescent="0.25">
      <c r="B67" s="26">
        <v>62</v>
      </c>
      <c r="C67" s="38">
        <v>45610</v>
      </c>
      <c r="D67" s="39" t="s">
        <v>173</v>
      </c>
      <c r="E67" s="40">
        <v>158</v>
      </c>
      <c r="F67" s="41" t="s">
        <v>174</v>
      </c>
      <c r="G67" s="44" t="s">
        <v>55</v>
      </c>
      <c r="H67" s="43"/>
      <c r="I67" s="44" t="s">
        <v>16</v>
      </c>
    </row>
    <row r="68" spans="2:9" ht="19.5" customHeight="1" x14ac:dyDescent="0.25">
      <c r="B68" s="26">
        <v>63</v>
      </c>
      <c r="C68" s="38">
        <v>45611</v>
      </c>
      <c r="D68" s="39" t="s">
        <v>175</v>
      </c>
      <c r="E68" s="40">
        <v>67.36</v>
      </c>
      <c r="F68" s="41" t="s">
        <v>176</v>
      </c>
      <c r="G68" s="44" t="s">
        <v>55</v>
      </c>
      <c r="H68" s="43"/>
      <c r="I68" s="44" t="s">
        <v>16</v>
      </c>
    </row>
    <row r="69" spans="2:9" ht="19.5" customHeight="1" x14ac:dyDescent="0.25">
      <c r="B69" s="26">
        <v>64</v>
      </c>
      <c r="C69" s="45">
        <v>45615</v>
      </c>
      <c r="D69" s="46" t="s">
        <v>177</v>
      </c>
      <c r="E69" s="47">
        <v>37.700000000000003</v>
      </c>
      <c r="F69" s="48" t="s">
        <v>178</v>
      </c>
      <c r="G69" s="51" t="s">
        <v>51</v>
      </c>
      <c r="H69" s="50" t="s">
        <v>52</v>
      </c>
      <c r="I69" s="44" t="s">
        <v>20</v>
      </c>
    </row>
    <row r="70" spans="2:9" ht="19.5" customHeight="1" x14ac:dyDescent="0.25">
      <c r="B70" s="26">
        <v>65</v>
      </c>
      <c r="C70" s="38">
        <v>45615</v>
      </c>
      <c r="D70" s="39" t="s">
        <v>179</v>
      </c>
      <c r="E70" s="40">
        <v>106.92</v>
      </c>
      <c r="F70" s="41" t="s">
        <v>180</v>
      </c>
      <c r="G70" s="44" t="s">
        <v>55</v>
      </c>
      <c r="H70" s="43"/>
      <c r="I70" s="44" t="s">
        <v>28</v>
      </c>
    </row>
    <row r="71" spans="2:9" ht="19.5" customHeight="1" x14ac:dyDescent="0.25">
      <c r="B71" s="26">
        <v>66</v>
      </c>
      <c r="C71" s="38">
        <v>45645</v>
      </c>
      <c r="D71" s="39" t="s">
        <v>181</v>
      </c>
      <c r="E71" s="40">
        <v>369.36</v>
      </c>
      <c r="F71" s="41" t="s">
        <v>182</v>
      </c>
      <c r="G71" s="44" t="s">
        <v>55</v>
      </c>
      <c r="H71" s="43"/>
      <c r="I71" s="44" t="s">
        <v>30</v>
      </c>
    </row>
    <row r="72" spans="2:9" ht="19.5" customHeight="1" x14ac:dyDescent="0.25">
      <c r="B72" s="26">
        <v>67</v>
      </c>
      <c r="C72" s="38">
        <v>45617</v>
      </c>
      <c r="D72" s="39" t="s">
        <v>183</v>
      </c>
      <c r="E72" s="40">
        <v>174.95</v>
      </c>
      <c r="F72" s="41" t="s">
        <v>184</v>
      </c>
      <c r="G72" s="44" t="s">
        <v>55</v>
      </c>
      <c r="H72" s="43"/>
      <c r="I72" s="44" t="s">
        <v>30</v>
      </c>
    </row>
    <row r="73" spans="2:9" ht="19.5" customHeight="1" x14ac:dyDescent="0.25">
      <c r="B73" s="26">
        <v>68</v>
      </c>
      <c r="C73" s="38">
        <v>45617</v>
      </c>
      <c r="D73" s="39" t="s">
        <v>185</v>
      </c>
      <c r="E73" s="40"/>
      <c r="F73" s="41" t="s">
        <v>186</v>
      </c>
      <c r="G73" s="44" t="s">
        <v>48</v>
      </c>
      <c r="H73" s="43"/>
      <c r="I73" s="44" t="s">
        <v>18</v>
      </c>
    </row>
    <row r="74" spans="2:9" ht="19.5" customHeight="1" x14ac:dyDescent="0.25">
      <c r="B74" s="26">
        <v>69</v>
      </c>
      <c r="C74" s="38">
        <v>45618</v>
      </c>
      <c r="D74" s="39" t="s">
        <v>187</v>
      </c>
      <c r="E74" s="40">
        <v>518.73</v>
      </c>
      <c r="F74" s="41" t="s">
        <v>188</v>
      </c>
      <c r="G74" s="44" t="s">
        <v>55</v>
      </c>
      <c r="H74" s="43"/>
      <c r="I74" s="44" t="s">
        <v>23</v>
      </c>
    </row>
    <row r="75" spans="2:9" ht="19.5" customHeight="1" x14ac:dyDescent="0.25">
      <c r="B75" s="26">
        <v>70</v>
      </c>
      <c r="C75" s="38">
        <v>45618</v>
      </c>
      <c r="D75" s="39" t="s">
        <v>189</v>
      </c>
      <c r="E75" s="40">
        <v>29.26</v>
      </c>
      <c r="F75" s="41" t="s">
        <v>190</v>
      </c>
      <c r="G75" s="44" t="s">
        <v>58</v>
      </c>
      <c r="H75" s="36" t="s">
        <v>52</v>
      </c>
      <c r="I75" s="44" t="s">
        <v>28</v>
      </c>
    </row>
    <row r="76" spans="2:9" ht="19.5" customHeight="1" x14ac:dyDescent="0.25">
      <c r="B76" s="26">
        <v>71</v>
      </c>
      <c r="C76" s="38">
        <v>45618</v>
      </c>
      <c r="D76" s="39" t="s">
        <v>191</v>
      </c>
      <c r="E76" s="40">
        <v>5.46</v>
      </c>
      <c r="F76" s="41" t="s">
        <v>192</v>
      </c>
      <c r="G76" s="44" t="s">
        <v>58</v>
      </c>
      <c r="H76" s="36" t="s">
        <v>52</v>
      </c>
      <c r="I76" s="44" t="s">
        <v>28</v>
      </c>
    </row>
    <row r="77" spans="2:9" ht="19.5" customHeight="1" x14ac:dyDescent="0.25">
      <c r="B77" s="26">
        <v>72</v>
      </c>
      <c r="C77" s="38">
        <v>45618</v>
      </c>
      <c r="D77" s="39" t="s">
        <v>193</v>
      </c>
      <c r="E77" s="40">
        <v>12.83</v>
      </c>
      <c r="F77" s="41" t="s">
        <v>194</v>
      </c>
      <c r="G77" s="44" t="s">
        <v>58</v>
      </c>
      <c r="H77" s="36" t="s">
        <v>52</v>
      </c>
      <c r="I77" s="44" t="s">
        <v>30</v>
      </c>
    </row>
    <row r="78" spans="2:9" ht="19.5" customHeight="1" x14ac:dyDescent="0.25">
      <c r="B78" s="26">
        <v>73</v>
      </c>
      <c r="C78" s="38">
        <v>45621</v>
      </c>
      <c r="D78" s="39" t="s">
        <v>195</v>
      </c>
      <c r="E78" s="40">
        <v>72.72</v>
      </c>
      <c r="F78" s="41" t="s">
        <v>196</v>
      </c>
      <c r="G78" s="44" t="s">
        <v>55</v>
      </c>
      <c r="H78" s="43"/>
      <c r="I78" s="44" t="s">
        <v>28</v>
      </c>
    </row>
    <row r="79" spans="2:9" ht="19.5" customHeight="1" x14ac:dyDescent="0.25">
      <c r="B79" s="26">
        <v>74</v>
      </c>
      <c r="C79" s="38">
        <v>45621</v>
      </c>
      <c r="D79" s="39" t="s">
        <v>197</v>
      </c>
      <c r="E79" s="40"/>
      <c r="F79" s="41" t="s">
        <v>198</v>
      </c>
      <c r="G79" s="44" t="s">
        <v>48</v>
      </c>
      <c r="H79" s="43"/>
      <c r="I79" s="44" t="s">
        <v>18</v>
      </c>
    </row>
    <row r="80" spans="2:9" ht="19.5" customHeight="1" x14ac:dyDescent="0.25">
      <c r="B80" s="26">
        <v>75</v>
      </c>
      <c r="C80" s="38">
        <v>45622</v>
      </c>
      <c r="D80" s="39" t="s">
        <v>199</v>
      </c>
      <c r="E80" s="40"/>
      <c r="F80" s="44" t="s">
        <v>200</v>
      </c>
      <c r="G80" s="44" t="s">
        <v>48</v>
      </c>
      <c r="H80" s="43"/>
      <c r="I80" s="44" t="s">
        <v>18</v>
      </c>
    </row>
    <row r="81" spans="2:9" ht="19.5" customHeight="1" x14ac:dyDescent="0.25">
      <c r="B81" s="26">
        <v>76</v>
      </c>
      <c r="C81" s="38">
        <v>45622</v>
      </c>
      <c r="D81" s="39" t="s">
        <v>201</v>
      </c>
      <c r="E81" s="40">
        <v>69.81</v>
      </c>
      <c r="F81" s="41" t="s">
        <v>202</v>
      </c>
      <c r="G81" s="44" t="s">
        <v>55</v>
      </c>
      <c r="H81" s="43"/>
      <c r="I81" s="44" t="s">
        <v>16</v>
      </c>
    </row>
    <row r="82" spans="2:9" ht="19.5" customHeight="1" x14ac:dyDescent="0.25">
      <c r="B82" s="26">
        <v>77</v>
      </c>
      <c r="C82" s="38">
        <v>45622</v>
      </c>
      <c r="D82" s="39" t="s">
        <v>203</v>
      </c>
      <c r="E82" s="40">
        <v>68.010000000000005</v>
      </c>
      <c r="F82" s="41" t="s">
        <v>204</v>
      </c>
      <c r="G82" s="44" t="s">
        <v>55</v>
      </c>
      <c r="H82" s="43"/>
      <c r="I82" s="44" t="s">
        <v>20</v>
      </c>
    </row>
    <row r="83" spans="2:9" ht="19.5" customHeight="1" x14ac:dyDescent="0.25">
      <c r="B83" s="26">
        <v>78</v>
      </c>
      <c r="C83" s="38">
        <v>45624</v>
      </c>
      <c r="D83" s="39" t="s">
        <v>205</v>
      </c>
      <c r="E83" s="40">
        <v>55.85</v>
      </c>
      <c r="F83" s="41" t="s">
        <v>206</v>
      </c>
      <c r="G83" s="44" t="s">
        <v>55</v>
      </c>
      <c r="H83" s="43"/>
      <c r="I83" s="44" t="s">
        <v>22</v>
      </c>
    </row>
    <row r="84" spans="2:9" ht="19.5" customHeight="1" x14ac:dyDescent="0.25">
      <c r="B84" s="26">
        <v>79</v>
      </c>
      <c r="C84" s="38">
        <v>45625</v>
      </c>
      <c r="D84" s="39" t="s">
        <v>207</v>
      </c>
      <c r="E84" s="40">
        <v>9</v>
      </c>
      <c r="F84" s="41" t="s">
        <v>208</v>
      </c>
      <c r="G84" s="44" t="s">
        <v>55</v>
      </c>
      <c r="H84" s="43"/>
      <c r="I84" s="44" t="s">
        <v>28</v>
      </c>
    </row>
    <row r="85" spans="2:9" ht="19.5" customHeight="1" x14ac:dyDescent="0.25">
      <c r="B85" s="26">
        <v>80</v>
      </c>
      <c r="C85" s="38">
        <v>45625</v>
      </c>
      <c r="D85" s="39" t="s">
        <v>209</v>
      </c>
      <c r="E85" s="40">
        <v>654</v>
      </c>
      <c r="F85" s="41" t="s">
        <v>210</v>
      </c>
      <c r="G85" s="44" t="s">
        <v>55</v>
      </c>
      <c r="H85" s="43"/>
      <c r="I85" s="44" t="s">
        <v>25</v>
      </c>
    </row>
    <row r="86" spans="2:9" ht="19.5" customHeight="1" x14ac:dyDescent="0.25">
      <c r="B86" s="26">
        <v>81</v>
      </c>
      <c r="C86" s="38">
        <v>45626</v>
      </c>
      <c r="D86" s="39" t="s">
        <v>211</v>
      </c>
      <c r="E86" s="40">
        <v>27.92</v>
      </c>
      <c r="F86" s="41" t="s">
        <v>212</v>
      </c>
      <c r="G86" s="44" t="s">
        <v>55</v>
      </c>
      <c r="H86" s="43"/>
      <c r="I86" s="44" t="s">
        <v>22</v>
      </c>
    </row>
    <row r="87" spans="2:9" ht="19.5" customHeight="1" x14ac:dyDescent="0.25">
      <c r="B87" s="26">
        <v>82</v>
      </c>
      <c r="C87" s="38">
        <v>45628</v>
      </c>
      <c r="D87" s="39" t="s">
        <v>213</v>
      </c>
      <c r="E87" s="40">
        <v>520</v>
      </c>
      <c r="F87" s="41" t="s">
        <v>214</v>
      </c>
      <c r="G87" s="44" t="s">
        <v>55</v>
      </c>
      <c r="H87" s="43"/>
      <c r="I87" s="44" t="s">
        <v>25</v>
      </c>
    </row>
    <row r="88" spans="2:9" ht="19.5" customHeight="1" x14ac:dyDescent="0.25">
      <c r="B88" s="26">
        <v>83</v>
      </c>
      <c r="C88" s="38">
        <v>45628</v>
      </c>
      <c r="D88" s="39" t="s">
        <v>215</v>
      </c>
      <c r="E88" s="40">
        <v>132.41999999999999</v>
      </c>
      <c r="F88" s="41" t="s">
        <v>216</v>
      </c>
      <c r="G88" s="44" t="s">
        <v>55</v>
      </c>
      <c r="H88" s="43"/>
      <c r="I88" s="44" t="s">
        <v>28</v>
      </c>
    </row>
    <row r="89" spans="2:9" ht="19.5" customHeight="1" x14ac:dyDescent="0.25">
      <c r="B89" s="26">
        <v>84</v>
      </c>
      <c r="C89" s="38">
        <v>45629</v>
      </c>
      <c r="D89" s="39" t="s">
        <v>217</v>
      </c>
      <c r="E89" s="40">
        <v>1420</v>
      </c>
      <c r="F89" s="41" t="s">
        <v>218</v>
      </c>
      <c r="G89" s="44" t="s">
        <v>55</v>
      </c>
      <c r="H89" s="43"/>
      <c r="I89" s="44" t="s">
        <v>13</v>
      </c>
    </row>
    <row r="90" spans="2:9" ht="19.5" customHeight="1" x14ac:dyDescent="0.25">
      <c r="B90" s="26">
        <v>85</v>
      </c>
      <c r="C90" s="38">
        <v>45629</v>
      </c>
      <c r="D90" s="39" t="s">
        <v>219</v>
      </c>
      <c r="E90" s="40">
        <v>106.73</v>
      </c>
      <c r="F90" s="41" t="s">
        <v>220</v>
      </c>
      <c r="G90" s="44" t="s">
        <v>55</v>
      </c>
      <c r="H90" s="43"/>
      <c r="I90" s="44" t="s">
        <v>22</v>
      </c>
    </row>
    <row r="91" spans="2:9" ht="19.5" customHeight="1" x14ac:dyDescent="0.25">
      <c r="B91" s="26">
        <v>86</v>
      </c>
      <c r="C91" s="38">
        <v>45629</v>
      </c>
      <c r="D91" s="39" t="s">
        <v>221</v>
      </c>
      <c r="E91" s="40">
        <v>50.11</v>
      </c>
      <c r="F91" s="41" t="s">
        <v>222</v>
      </c>
      <c r="G91" s="44" t="s">
        <v>55</v>
      </c>
      <c r="H91" s="43"/>
      <c r="I91" s="44" t="s">
        <v>12</v>
      </c>
    </row>
    <row r="92" spans="2:9" ht="19.5" customHeight="1" x14ac:dyDescent="0.25">
      <c r="B92" s="26">
        <v>87</v>
      </c>
      <c r="C92" s="38">
        <v>45629</v>
      </c>
      <c r="D92" s="39" t="s">
        <v>223</v>
      </c>
      <c r="E92" s="40">
        <v>15000</v>
      </c>
      <c r="F92" s="41" t="s">
        <v>224</v>
      </c>
      <c r="G92" s="44" t="s">
        <v>55</v>
      </c>
      <c r="H92" s="43"/>
      <c r="I92" s="44" t="s">
        <v>12</v>
      </c>
    </row>
    <row r="93" spans="2:9" ht="19.5" customHeight="1" x14ac:dyDescent="0.25">
      <c r="B93" s="26">
        <v>88</v>
      </c>
      <c r="C93" s="38">
        <v>45629</v>
      </c>
      <c r="D93" s="39" t="s">
        <v>225</v>
      </c>
      <c r="E93" s="40">
        <v>34</v>
      </c>
      <c r="F93" s="41" t="s">
        <v>226</v>
      </c>
      <c r="G93" s="44" t="s">
        <v>227</v>
      </c>
      <c r="H93" s="36" t="s">
        <v>52</v>
      </c>
      <c r="I93" s="44" t="s">
        <v>13</v>
      </c>
    </row>
    <row r="94" spans="2:9" ht="19.5" customHeight="1" x14ac:dyDescent="0.25">
      <c r="B94" s="26">
        <v>89</v>
      </c>
      <c r="C94" s="38">
        <v>45629</v>
      </c>
      <c r="D94" s="39" t="s">
        <v>228</v>
      </c>
      <c r="E94" s="40">
        <v>12.76</v>
      </c>
      <c r="F94" s="41" t="s">
        <v>229</v>
      </c>
      <c r="G94" s="44" t="s">
        <v>58</v>
      </c>
      <c r="H94" s="36" t="s">
        <v>52</v>
      </c>
      <c r="I94" s="44" t="s">
        <v>30</v>
      </c>
    </row>
    <row r="95" spans="2:9" ht="19.5" customHeight="1" x14ac:dyDescent="0.25">
      <c r="B95" s="26">
        <v>90</v>
      </c>
      <c r="C95" s="38">
        <v>45630</v>
      </c>
      <c r="D95" s="39" t="s">
        <v>230</v>
      </c>
      <c r="E95" s="40">
        <v>326.66000000000003</v>
      </c>
      <c r="F95" s="41" t="s">
        <v>231</v>
      </c>
      <c r="G95" s="44" t="s">
        <v>55</v>
      </c>
      <c r="H95" s="43"/>
      <c r="I95" s="44" t="s">
        <v>28</v>
      </c>
    </row>
    <row r="96" spans="2:9" ht="19.5" customHeight="1" x14ac:dyDescent="0.25">
      <c r="B96" s="26">
        <v>91</v>
      </c>
      <c r="C96" s="38">
        <v>45631</v>
      </c>
      <c r="D96" s="39" t="s">
        <v>232</v>
      </c>
      <c r="E96" s="40">
        <v>10.71</v>
      </c>
      <c r="F96" s="41" t="s">
        <v>233</v>
      </c>
      <c r="G96" s="44" t="s">
        <v>55</v>
      </c>
      <c r="H96" s="43"/>
      <c r="I96" s="44" t="s">
        <v>13</v>
      </c>
    </row>
    <row r="97" spans="2:9" ht="19.5" customHeight="1" x14ac:dyDescent="0.25">
      <c r="B97" s="26">
        <v>92</v>
      </c>
      <c r="C97" s="38">
        <v>45631</v>
      </c>
      <c r="D97" s="39" t="s">
        <v>234</v>
      </c>
      <c r="E97" s="40">
        <v>73.540000000000006</v>
      </c>
      <c r="F97" s="41" t="s">
        <v>235</v>
      </c>
      <c r="G97" s="44" t="s">
        <v>55</v>
      </c>
      <c r="H97" s="43"/>
      <c r="I97" s="44" t="s">
        <v>19</v>
      </c>
    </row>
    <row r="98" spans="2:9" ht="19.5" customHeight="1" x14ac:dyDescent="0.25">
      <c r="B98" s="26">
        <v>93</v>
      </c>
      <c r="C98" s="38">
        <v>45631</v>
      </c>
      <c r="D98" s="39" t="s">
        <v>236</v>
      </c>
      <c r="E98" s="40">
        <v>657.04</v>
      </c>
      <c r="F98" s="41" t="s">
        <v>237</v>
      </c>
      <c r="G98" s="44" t="s">
        <v>55</v>
      </c>
      <c r="H98" s="43"/>
      <c r="I98" s="44" t="s">
        <v>12</v>
      </c>
    </row>
    <row r="99" spans="2:9" ht="19.5" customHeight="1" x14ac:dyDescent="0.25">
      <c r="B99" s="26">
        <v>94</v>
      </c>
      <c r="C99" s="45">
        <v>45631</v>
      </c>
      <c r="D99" s="46" t="s">
        <v>238</v>
      </c>
      <c r="E99" s="47">
        <v>9.5399999999999991</v>
      </c>
      <c r="F99" s="48"/>
      <c r="G99" s="51" t="s">
        <v>51</v>
      </c>
      <c r="H99" s="50" t="s">
        <v>52</v>
      </c>
      <c r="I99" s="44" t="s">
        <v>22</v>
      </c>
    </row>
    <row r="100" spans="2:9" ht="19.5" customHeight="1" x14ac:dyDescent="0.25">
      <c r="B100" s="26">
        <v>95</v>
      </c>
      <c r="C100" s="38">
        <v>45631</v>
      </c>
      <c r="D100" s="39" t="s">
        <v>239</v>
      </c>
      <c r="E100" s="40">
        <v>625</v>
      </c>
      <c r="F100" s="41" t="s">
        <v>240</v>
      </c>
      <c r="G100" s="44" t="s">
        <v>55</v>
      </c>
      <c r="H100" s="43"/>
      <c r="I100" s="44" t="s">
        <v>24</v>
      </c>
    </row>
    <row r="101" spans="2:9" ht="19.5" customHeight="1" x14ac:dyDescent="0.25">
      <c r="B101" s="26">
        <v>96</v>
      </c>
      <c r="C101" s="38">
        <v>45631</v>
      </c>
      <c r="D101" s="39" t="s">
        <v>241</v>
      </c>
      <c r="E101" s="40">
        <v>500</v>
      </c>
      <c r="F101" s="41" t="s">
        <v>240</v>
      </c>
      <c r="G101" s="44" t="s">
        <v>55</v>
      </c>
      <c r="H101" s="43"/>
      <c r="I101" s="44" t="s">
        <v>16</v>
      </c>
    </row>
    <row r="102" spans="2:9" ht="19.5" customHeight="1" x14ac:dyDescent="0.25">
      <c r="B102" s="26">
        <v>97</v>
      </c>
      <c r="C102" s="38">
        <v>45631</v>
      </c>
      <c r="D102" s="39" t="s">
        <v>242</v>
      </c>
      <c r="E102" s="40">
        <v>200</v>
      </c>
      <c r="F102" s="41" t="s">
        <v>240</v>
      </c>
      <c r="G102" s="44" t="s">
        <v>55</v>
      </c>
      <c r="H102" s="43"/>
      <c r="I102" s="44" t="s">
        <v>28</v>
      </c>
    </row>
    <row r="103" spans="2:9" ht="19.5" customHeight="1" x14ac:dyDescent="0.25">
      <c r="B103" s="26">
        <v>98</v>
      </c>
      <c r="C103" s="38">
        <v>45631</v>
      </c>
      <c r="D103" s="39" t="s">
        <v>243</v>
      </c>
      <c r="E103" s="40">
        <v>332</v>
      </c>
      <c r="F103" s="41" t="s">
        <v>240</v>
      </c>
      <c r="G103" s="44" t="s">
        <v>55</v>
      </c>
      <c r="H103" s="43"/>
      <c r="I103" s="44" t="s">
        <v>15</v>
      </c>
    </row>
    <row r="104" spans="2:9" ht="19.5" customHeight="1" x14ac:dyDescent="0.25">
      <c r="B104" s="26">
        <v>99</v>
      </c>
      <c r="C104" s="38">
        <v>45632</v>
      </c>
      <c r="D104" s="39" t="s">
        <v>244</v>
      </c>
      <c r="E104" s="40">
        <v>20</v>
      </c>
      <c r="F104" s="41" t="s">
        <v>245</v>
      </c>
      <c r="G104" s="44" t="s">
        <v>55</v>
      </c>
      <c r="H104" s="43"/>
      <c r="I104" s="44" t="s">
        <v>28</v>
      </c>
    </row>
    <row r="105" spans="2:9" ht="19.5" customHeight="1" x14ac:dyDescent="0.25">
      <c r="B105" s="26">
        <v>100</v>
      </c>
      <c r="C105" s="38">
        <v>45632</v>
      </c>
      <c r="D105" s="39" t="s">
        <v>246</v>
      </c>
      <c r="E105" s="40">
        <v>10.47</v>
      </c>
      <c r="F105" s="41" t="s">
        <v>247</v>
      </c>
      <c r="G105" s="44" t="s">
        <v>55</v>
      </c>
      <c r="H105" s="43"/>
      <c r="I105" s="44" t="s">
        <v>28</v>
      </c>
    </row>
    <row r="106" spans="2:9" ht="19.5" customHeight="1" x14ac:dyDescent="0.25">
      <c r="B106" s="26">
        <v>101</v>
      </c>
      <c r="C106" s="38">
        <v>45632</v>
      </c>
      <c r="D106" s="39" t="s">
        <v>248</v>
      </c>
      <c r="E106" s="40">
        <v>177.62</v>
      </c>
      <c r="F106" s="41" t="s">
        <v>249</v>
      </c>
      <c r="G106" s="44" t="s">
        <v>55</v>
      </c>
      <c r="H106" s="43"/>
      <c r="I106" s="44" t="s">
        <v>12</v>
      </c>
    </row>
    <row r="107" spans="2:9" ht="19.5" customHeight="1" x14ac:dyDescent="0.25">
      <c r="B107" s="26">
        <v>102</v>
      </c>
      <c r="C107" s="38">
        <v>45632</v>
      </c>
      <c r="D107" s="39" t="s">
        <v>250</v>
      </c>
      <c r="E107" s="40">
        <v>315.07</v>
      </c>
      <c r="F107" s="41" t="s">
        <v>251</v>
      </c>
      <c r="G107" s="44" t="s">
        <v>55</v>
      </c>
      <c r="H107" s="43"/>
      <c r="I107" s="44" t="s">
        <v>20</v>
      </c>
    </row>
    <row r="108" spans="2:9" ht="19.5" customHeight="1" x14ac:dyDescent="0.25">
      <c r="B108" s="26">
        <v>103</v>
      </c>
      <c r="C108" s="38">
        <v>45632</v>
      </c>
      <c r="D108" s="39" t="s">
        <v>228</v>
      </c>
      <c r="E108" s="40">
        <v>12.53</v>
      </c>
      <c r="F108" s="41" t="s">
        <v>252</v>
      </c>
      <c r="G108" s="44" t="s">
        <v>58</v>
      </c>
      <c r="H108" s="36" t="s">
        <v>253</v>
      </c>
      <c r="I108" s="44" t="s">
        <v>30</v>
      </c>
    </row>
    <row r="109" spans="2:9" ht="19.5" customHeight="1" x14ac:dyDescent="0.25">
      <c r="B109" s="26">
        <v>104</v>
      </c>
      <c r="C109" s="38">
        <v>45632</v>
      </c>
      <c r="D109" s="39" t="s">
        <v>232</v>
      </c>
      <c r="E109" s="40">
        <v>7.81</v>
      </c>
      <c r="F109" s="41" t="s">
        <v>254</v>
      </c>
      <c r="G109" s="44" t="s">
        <v>58</v>
      </c>
      <c r="H109" s="36" t="s">
        <v>253</v>
      </c>
      <c r="I109" s="44" t="s">
        <v>13</v>
      </c>
    </row>
    <row r="110" spans="2:9" ht="19.5" customHeight="1" x14ac:dyDescent="0.25">
      <c r="B110" s="26">
        <v>105</v>
      </c>
      <c r="C110" s="38">
        <v>45632</v>
      </c>
      <c r="D110" s="39" t="s">
        <v>255</v>
      </c>
      <c r="E110" s="40">
        <v>123.95</v>
      </c>
      <c r="F110" s="41" t="s">
        <v>256</v>
      </c>
      <c r="G110" s="44" t="s">
        <v>55</v>
      </c>
      <c r="H110" s="43"/>
      <c r="I110" s="44" t="s">
        <v>13</v>
      </c>
    </row>
    <row r="111" spans="2:9" ht="19.5" customHeight="1" x14ac:dyDescent="0.25">
      <c r="B111" s="26">
        <v>106</v>
      </c>
      <c r="C111" s="38">
        <v>45632</v>
      </c>
      <c r="D111" s="39" t="s">
        <v>257</v>
      </c>
      <c r="E111" s="40">
        <v>69</v>
      </c>
      <c r="F111" s="41" t="s">
        <v>258</v>
      </c>
      <c r="G111" s="44" t="s">
        <v>55</v>
      </c>
      <c r="H111" s="43"/>
      <c r="I111" s="44" t="s">
        <v>12</v>
      </c>
    </row>
    <row r="112" spans="2:9" ht="19.5" customHeight="1" x14ac:dyDescent="0.25">
      <c r="B112" s="26">
        <v>107</v>
      </c>
      <c r="C112" s="38">
        <v>45633</v>
      </c>
      <c r="D112" s="39" t="s">
        <v>259</v>
      </c>
      <c r="E112" s="40">
        <v>9.3800000000000008</v>
      </c>
      <c r="F112" s="41" t="s">
        <v>260</v>
      </c>
      <c r="G112" s="44" t="s">
        <v>55</v>
      </c>
      <c r="H112" s="43"/>
      <c r="I112" s="44" t="s">
        <v>28</v>
      </c>
    </row>
    <row r="113" spans="2:9" ht="19.5" customHeight="1" x14ac:dyDescent="0.25">
      <c r="B113" s="26">
        <v>108</v>
      </c>
      <c r="C113" s="38">
        <v>45633</v>
      </c>
      <c r="D113" s="39" t="s">
        <v>261</v>
      </c>
      <c r="E113" s="40">
        <v>92.38</v>
      </c>
      <c r="F113" s="41" t="s">
        <v>262</v>
      </c>
      <c r="G113" s="44" t="s">
        <v>55</v>
      </c>
      <c r="H113" s="43"/>
      <c r="I113" s="44" t="s">
        <v>28</v>
      </c>
    </row>
    <row r="114" spans="2:9" ht="19.5" customHeight="1" x14ac:dyDescent="0.25">
      <c r="B114" s="26">
        <v>109</v>
      </c>
      <c r="C114" s="38">
        <v>45633</v>
      </c>
      <c r="D114" s="39" t="s">
        <v>263</v>
      </c>
      <c r="E114" s="40">
        <v>428.57</v>
      </c>
      <c r="F114" s="41" t="s">
        <v>264</v>
      </c>
      <c r="G114" s="44" t="s">
        <v>55</v>
      </c>
      <c r="H114" s="43"/>
      <c r="I114" s="44" t="s">
        <v>25</v>
      </c>
    </row>
    <row r="115" spans="2:9" ht="19.5" customHeight="1" x14ac:dyDescent="0.25">
      <c r="B115" s="26">
        <v>110</v>
      </c>
      <c r="C115" s="38">
        <v>45633</v>
      </c>
      <c r="D115" s="39" t="s">
        <v>265</v>
      </c>
      <c r="E115" s="40">
        <v>64.209999999999994</v>
      </c>
      <c r="F115" s="41" t="s">
        <v>266</v>
      </c>
      <c r="G115" s="44" t="s">
        <v>55</v>
      </c>
      <c r="H115" s="43"/>
      <c r="I115" s="44" t="s">
        <v>12</v>
      </c>
    </row>
    <row r="116" spans="2:9" ht="19.5" customHeight="1" x14ac:dyDescent="0.25">
      <c r="B116" s="26">
        <v>111</v>
      </c>
      <c r="C116" s="38">
        <v>45633</v>
      </c>
      <c r="D116" s="39" t="s">
        <v>267</v>
      </c>
      <c r="E116" s="40">
        <v>100.38</v>
      </c>
      <c r="F116" s="41" t="s">
        <v>268</v>
      </c>
      <c r="G116" s="44" t="s">
        <v>55</v>
      </c>
      <c r="H116" s="43"/>
      <c r="I116" s="44" t="s">
        <v>28</v>
      </c>
    </row>
    <row r="117" spans="2:9" ht="19.5" customHeight="1" x14ac:dyDescent="0.25">
      <c r="B117" s="26">
        <v>112</v>
      </c>
      <c r="C117" s="38">
        <v>45635</v>
      </c>
      <c r="D117" s="39" t="s">
        <v>269</v>
      </c>
      <c r="E117" s="40">
        <v>595.23</v>
      </c>
      <c r="F117" s="41" t="s">
        <v>270</v>
      </c>
      <c r="G117" s="44" t="s">
        <v>55</v>
      </c>
      <c r="H117" s="43"/>
      <c r="I117" s="44" t="s">
        <v>25</v>
      </c>
    </row>
    <row r="118" spans="2:9" ht="19.5" customHeight="1" x14ac:dyDescent="0.25">
      <c r="B118" s="26">
        <v>113</v>
      </c>
      <c r="C118" s="38">
        <v>45635</v>
      </c>
      <c r="D118" s="39" t="s">
        <v>271</v>
      </c>
      <c r="E118" s="40">
        <v>71.42</v>
      </c>
      <c r="F118" s="41" t="s">
        <v>272</v>
      </c>
      <c r="G118" s="44" t="s">
        <v>55</v>
      </c>
      <c r="H118" s="43"/>
      <c r="I118" s="44" t="s">
        <v>30</v>
      </c>
    </row>
    <row r="119" spans="2:9" ht="19.5" customHeight="1" x14ac:dyDescent="0.25">
      <c r="B119" s="26">
        <v>114</v>
      </c>
      <c r="C119" s="38">
        <v>45635</v>
      </c>
      <c r="D119" s="39" t="s">
        <v>273</v>
      </c>
      <c r="E119" s="40">
        <v>285.70999999999998</v>
      </c>
      <c r="F119" s="41" t="s">
        <v>274</v>
      </c>
      <c r="G119" s="44" t="s">
        <v>55</v>
      </c>
      <c r="H119" s="43"/>
      <c r="I119" s="44" t="s">
        <v>30</v>
      </c>
    </row>
    <row r="120" spans="2:9" ht="19.5" customHeight="1" x14ac:dyDescent="0.25">
      <c r="B120" s="26">
        <v>115</v>
      </c>
      <c r="C120" s="38">
        <v>45636</v>
      </c>
      <c r="D120" s="39" t="s">
        <v>275</v>
      </c>
      <c r="E120" s="40">
        <v>15</v>
      </c>
      <c r="F120" s="41" t="s">
        <v>240</v>
      </c>
      <c r="G120" s="44" t="s">
        <v>55</v>
      </c>
      <c r="H120" s="43"/>
      <c r="I120" s="44" t="s">
        <v>28</v>
      </c>
    </row>
    <row r="121" spans="2:9" ht="19.5" customHeight="1" x14ac:dyDescent="0.25">
      <c r="B121" s="26">
        <v>116</v>
      </c>
      <c r="C121" s="38">
        <v>45636</v>
      </c>
      <c r="D121" s="39" t="s">
        <v>276</v>
      </c>
      <c r="E121" s="40">
        <v>18.37</v>
      </c>
      <c r="F121" s="41" t="s">
        <v>277</v>
      </c>
      <c r="G121" s="44" t="s">
        <v>55</v>
      </c>
      <c r="H121" s="43"/>
      <c r="I121" s="44" t="s">
        <v>20</v>
      </c>
    </row>
    <row r="122" spans="2:9" ht="19.5" customHeight="1" x14ac:dyDescent="0.25">
      <c r="B122" s="26">
        <v>117</v>
      </c>
      <c r="C122" s="38">
        <v>45636</v>
      </c>
      <c r="D122" s="39" t="s">
        <v>278</v>
      </c>
      <c r="E122" s="40">
        <v>11.63</v>
      </c>
      <c r="F122" s="41" t="s">
        <v>240</v>
      </c>
      <c r="G122" s="44" t="s">
        <v>55</v>
      </c>
      <c r="H122" s="43"/>
      <c r="I122" s="44" t="s">
        <v>12</v>
      </c>
    </row>
    <row r="123" spans="2:9" ht="19.5" customHeight="1" x14ac:dyDescent="0.25">
      <c r="B123" s="26">
        <v>118</v>
      </c>
      <c r="C123" s="38">
        <v>45636</v>
      </c>
      <c r="D123" s="39" t="s">
        <v>279</v>
      </c>
      <c r="E123" s="40">
        <v>88.37</v>
      </c>
      <c r="F123" s="41" t="s">
        <v>280</v>
      </c>
      <c r="G123" s="44" t="s">
        <v>55</v>
      </c>
      <c r="H123" s="43"/>
      <c r="I123" s="44" t="s">
        <v>15</v>
      </c>
    </row>
    <row r="124" spans="2:9" ht="19.5" customHeight="1" x14ac:dyDescent="0.25">
      <c r="B124" s="26">
        <v>119</v>
      </c>
      <c r="C124" s="38">
        <v>45636</v>
      </c>
      <c r="D124" s="39" t="s">
        <v>281</v>
      </c>
      <c r="E124" s="40">
        <v>93.02</v>
      </c>
      <c r="F124" s="41" t="s">
        <v>282</v>
      </c>
      <c r="G124" s="44" t="s">
        <v>55</v>
      </c>
      <c r="H124" s="43"/>
      <c r="I124" s="44" t="s">
        <v>30</v>
      </c>
    </row>
    <row r="125" spans="2:9" ht="19.5" customHeight="1" x14ac:dyDescent="0.25">
      <c r="B125" s="26">
        <v>120</v>
      </c>
      <c r="C125" s="38">
        <v>45636</v>
      </c>
      <c r="D125" s="39" t="s">
        <v>283</v>
      </c>
      <c r="E125" s="40">
        <v>100.58</v>
      </c>
      <c r="F125" s="41" t="s">
        <v>284</v>
      </c>
      <c r="G125" s="44" t="s">
        <v>227</v>
      </c>
      <c r="H125" s="36" t="s">
        <v>52</v>
      </c>
      <c r="I125" s="44" t="s">
        <v>20</v>
      </c>
    </row>
    <row r="126" spans="2:9" ht="19.5" customHeight="1" x14ac:dyDescent="0.25">
      <c r="B126" s="26">
        <v>121</v>
      </c>
      <c r="C126" s="38">
        <v>45637</v>
      </c>
      <c r="D126" s="39" t="s">
        <v>267</v>
      </c>
      <c r="E126" s="40">
        <v>7.15</v>
      </c>
      <c r="F126" s="41" t="s">
        <v>285</v>
      </c>
      <c r="G126" s="44" t="s">
        <v>55</v>
      </c>
      <c r="H126" s="43"/>
      <c r="I126" s="44" t="s">
        <v>28</v>
      </c>
    </row>
    <row r="127" spans="2:9" ht="19.5" customHeight="1" x14ac:dyDescent="0.25">
      <c r="B127" s="26">
        <v>122</v>
      </c>
      <c r="C127" s="38">
        <v>45637</v>
      </c>
      <c r="D127" s="39" t="s">
        <v>286</v>
      </c>
      <c r="E127" s="40">
        <v>2386.36</v>
      </c>
      <c r="F127" s="41" t="s">
        <v>287</v>
      </c>
      <c r="G127" s="44" t="s">
        <v>55</v>
      </c>
      <c r="H127" s="43"/>
      <c r="I127" s="44" t="s">
        <v>25</v>
      </c>
    </row>
    <row r="128" spans="2:9" ht="19.5" customHeight="1" x14ac:dyDescent="0.25">
      <c r="B128" s="26">
        <v>123</v>
      </c>
      <c r="C128" s="38">
        <v>45638</v>
      </c>
      <c r="D128" s="39" t="s">
        <v>288</v>
      </c>
      <c r="E128" s="40">
        <v>16.600000000000001</v>
      </c>
      <c r="F128" s="41" t="s">
        <v>289</v>
      </c>
      <c r="G128" s="44" t="s">
        <v>55</v>
      </c>
      <c r="H128" s="43"/>
      <c r="I128" s="44" t="s">
        <v>20</v>
      </c>
    </row>
    <row r="129" spans="2:9" ht="19.5" customHeight="1" x14ac:dyDescent="0.25">
      <c r="B129" s="26">
        <v>124</v>
      </c>
      <c r="C129" s="38">
        <v>45639</v>
      </c>
      <c r="D129" s="39" t="s">
        <v>290</v>
      </c>
      <c r="E129" s="40">
        <v>68.180000000000007</v>
      </c>
      <c r="F129" s="41" t="s">
        <v>291</v>
      </c>
      <c r="G129" s="44" t="s">
        <v>55</v>
      </c>
      <c r="H129" s="43"/>
      <c r="I129" s="44" t="s">
        <v>30</v>
      </c>
    </row>
    <row r="130" spans="2:9" ht="19.5" customHeight="1" x14ac:dyDescent="0.25">
      <c r="B130" s="26">
        <v>125</v>
      </c>
      <c r="C130" s="38">
        <v>45639</v>
      </c>
      <c r="D130" s="39" t="s">
        <v>292</v>
      </c>
      <c r="E130" s="40">
        <v>29.54</v>
      </c>
      <c r="F130" s="41" t="s">
        <v>240</v>
      </c>
      <c r="G130" s="44" t="s">
        <v>55</v>
      </c>
      <c r="H130" s="43"/>
      <c r="I130" s="44" t="s">
        <v>13</v>
      </c>
    </row>
    <row r="131" spans="2:9" ht="19.5" customHeight="1" x14ac:dyDescent="0.25">
      <c r="B131" s="26">
        <v>126</v>
      </c>
      <c r="C131" s="38">
        <v>45640</v>
      </c>
      <c r="D131" s="39" t="s">
        <v>293</v>
      </c>
      <c r="E131" s="40">
        <v>59</v>
      </c>
      <c r="F131" s="41" t="s">
        <v>294</v>
      </c>
      <c r="G131" s="44" t="s">
        <v>55</v>
      </c>
      <c r="H131" s="43"/>
      <c r="I131" s="44" t="s">
        <v>30</v>
      </c>
    </row>
    <row r="132" spans="2:9" ht="19.5" customHeight="1" x14ac:dyDescent="0.25">
      <c r="B132" s="26">
        <v>127</v>
      </c>
      <c r="C132" s="38">
        <v>45640</v>
      </c>
      <c r="D132" s="39" t="s">
        <v>295</v>
      </c>
      <c r="E132" s="40">
        <v>33.409999999999997</v>
      </c>
      <c r="F132" s="41" t="s">
        <v>296</v>
      </c>
      <c r="G132" s="44" t="s">
        <v>55</v>
      </c>
      <c r="H132" s="43"/>
      <c r="I132" s="44" t="s">
        <v>13</v>
      </c>
    </row>
    <row r="133" spans="2:9" ht="19.5" customHeight="1" x14ac:dyDescent="0.25">
      <c r="B133" s="26">
        <v>128</v>
      </c>
      <c r="C133" s="38">
        <v>45641</v>
      </c>
      <c r="D133" s="39" t="s">
        <v>297</v>
      </c>
      <c r="E133" s="40">
        <v>70.45</v>
      </c>
      <c r="F133" s="41" t="s">
        <v>298</v>
      </c>
      <c r="G133" s="44" t="s">
        <v>55</v>
      </c>
      <c r="H133" s="43"/>
      <c r="I133" s="44" t="s">
        <v>30</v>
      </c>
    </row>
    <row r="134" spans="2:9" ht="19.5" customHeight="1" x14ac:dyDescent="0.25">
      <c r="B134" s="26">
        <v>129</v>
      </c>
      <c r="C134" s="59"/>
      <c r="D134" s="39" t="s">
        <v>299</v>
      </c>
      <c r="E134" s="40">
        <v>12.72</v>
      </c>
      <c r="F134" s="41"/>
      <c r="G134" s="44" t="s">
        <v>55</v>
      </c>
      <c r="H134" s="43"/>
      <c r="I134" s="44" t="s">
        <v>30</v>
      </c>
    </row>
    <row r="135" spans="2:9" ht="19.5" customHeight="1" x14ac:dyDescent="0.25">
      <c r="B135" s="26">
        <v>130</v>
      </c>
      <c r="C135" s="59"/>
      <c r="D135" s="39" t="s">
        <v>300</v>
      </c>
      <c r="E135" s="40">
        <v>19.62</v>
      </c>
      <c r="F135" s="41"/>
      <c r="G135" s="44" t="s">
        <v>55</v>
      </c>
      <c r="H135" s="43"/>
      <c r="I135" s="44" t="s">
        <v>20</v>
      </c>
    </row>
    <row r="136" spans="2:9" ht="19.5" customHeight="1" x14ac:dyDescent="0.25">
      <c r="B136" s="26">
        <v>131</v>
      </c>
      <c r="C136" s="59"/>
      <c r="D136" s="39" t="s">
        <v>301</v>
      </c>
      <c r="E136" s="40">
        <v>42</v>
      </c>
      <c r="F136" s="41"/>
      <c r="G136" s="44" t="s">
        <v>55</v>
      </c>
      <c r="H136" s="43"/>
      <c r="I136" s="44" t="s">
        <v>27</v>
      </c>
    </row>
    <row r="137" spans="2:9" ht="19.5" customHeight="1" x14ac:dyDescent="0.25">
      <c r="B137" s="26">
        <v>132</v>
      </c>
      <c r="C137" s="59"/>
      <c r="D137" s="39" t="s">
        <v>302</v>
      </c>
      <c r="E137" s="40">
        <v>86</v>
      </c>
      <c r="F137" s="41"/>
      <c r="G137" s="44" t="s">
        <v>55</v>
      </c>
      <c r="H137" s="43"/>
      <c r="I137" s="44" t="s">
        <v>30</v>
      </c>
    </row>
    <row r="138" spans="2:9" ht="19.5" customHeight="1" x14ac:dyDescent="0.25">
      <c r="B138" s="26">
        <v>133</v>
      </c>
      <c r="C138" s="59"/>
      <c r="D138" s="39" t="s">
        <v>303</v>
      </c>
      <c r="E138" s="40">
        <v>765.4</v>
      </c>
      <c r="F138" s="41"/>
      <c r="G138" s="44" t="s">
        <v>55</v>
      </c>
      <c r="H138" s="43"/>
      <c r="I138" s="44" t="s">
        <v>29</v>
      </c>
    </row>
    <row r="139" spans="2:9" ht="19.5" customHeight="1" x14ac:dyDescent="0.25">
      <c r="B139" s="26">
        <v>134</v>
      </c>
      <c r="C139" s="59"/>
      <c r="D139" s="39" t="s">
        <v>304</v>
      </c>
      <c r="E139" s="40">
        <v>320</v>
      </c>
      <c r="F139" s="41" t="s">
        <v>305</v>
      </c>
      <c r="G139" s="44" t="s">
        <v>55</v>
      </c>
      <c r="H139" s="43"/>
      <c r="I139" s="44" t="s">
        <v>17</v>
      </c>
    </row>
    <row r="140" spans="2:9" ht="19.5" customHeight="1" x14ac:dyDescent="0.25">
      <c r="C140" s="27"/>
      <c r="D140" s="28"/>
      <c r="E140" s="29"/>
      <c r="F140" s="30"/>
      <c r="G140" s="18"/>
      <c r="H140" s="17"/>
      <c r="I140" s="18"/>
    </row>
    <row r="141" spans="2:9" ht="19.5" customHeight="1" x14ac:dyDescent="0.25">
      <c r="C141" s="20"/>
      <c r="D141" s="21" t="s">
        <v>31</v>
      </c>
      <c r="E141" s="22">
        <f>SUM(E6:E140)</f>
        <v>65947.840000000011</v>
      </c>
      <c r="F141" s="23"/>
      <c r="G141" s="24"/>
      <c r="H141" s="4"/>
      <c r="I141" s="24"/>
    </row>
  </sheetData>
  <mergeCells count="2">
    <mergeCell ref="L4:M4"/>
    <mergeCell ref="B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 FINAL</vt:lpstr>
      <vt:lpstr>EGRESOS</vt:lpstr>
      <vt:lpstr>DETALLE EGRESOS FUA</vt:lpstr>
      <vt:lpstr>DETALLE EGRESOS ANDRES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Egger Mancilla</dc:creator>
  <cp:lastModifiedBy>Jorge Egger Mancilla</cp:lastModifiedBy>
  <dcterms:created xsi:type="dcterms:W3CDTF">2026-02-21T14:48:05Z</dcterms:created>
  <dcterms:modified xsi:type="dcterms:W3CDTF">2026-02-21T15:38:25Z</dcterms:modified>
</cp:coreProperties>
</file>